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DoCan 2025 2026 28 agosto\CGT 2025 2026\Vacantes\Provisionales\"/>
    </mc:Choice>
  </mc:AlternateContent>
  <xr:revisionPtr revIDLastSave="0" documentId="13_ncr:1_{4CB496CA-3AD7-4035-A379-06B99B6B63CD}" xr6:coauthVersionLast="47" xr6:coauthVersionMax="47" xr10:uidLastSave="{00000000-0000-0000-0000-000000000000}"/>
  <bookViews>
    <workbookView xWindow="-120" yWindow="-120" windowWidth="38640" windowHeight="15840" xr2:uid="{92700CB3-BB6D-4075-AB78-3B480ABC8C98}"/>
  </bookViews>
  <sheets>
    <sheet name="No obtendrán" sheetId="3" r:id="rId1"/>
    <sheet name="Tods los dat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79" i="2" l="1"/>
  <c r="T179" i="2"/>
  <c r="U179" i="2"/>
  <c r="R179" i="2"/>
  <c r="Q179" i="2"/>
  <c r="P179" i="2"/>
  <c r="O179" i="2"/>
  <c r="N179" i="2"/>
  <c r="M179" i="2"/>
  <c r="L179" i="2"/>
  <c r="K179" i="2"/>
  <c r="F179" i="2"/>
  <c r="G179" i="2"/>
  <c r="H179" i="2"/>
  <c r="I179" i="2"/>
  <c r="E179" i="2"/>
  <c r="I179" i="3"/>
  <c r="U17" i="2"/>
  <c r="T17" i="2"/>
  <c r="Z179" i="2"/>
  <c r="AB177" i="2"/>
  <c r="AB172" i="2"/>
  <c r="AB171" i="2"/>
  <c r="AB170" i="2"/>
  <c r="AB163" i="2"/>
  <c r="AB162" i="2"/>
  <c r="AB156" i="2"/>
  <c r="AB154" i="2"/>
  <c r="AB153" i="2"/>
  <c r="AB132" i="2"/>
  <c r="AB69" i="2"/>
  <c r="AB55" i="2"/>
  <c r="AB31" i="2"/>
  <c r="AB28" i="2"/>
  <c r="AB17" i="2"/>
  <c r="AB8" i="2"/>
  <c r="AB4" i="2"/>
  <c r="S158" i="2"/>
  <c r="S159" i="2"/>
  <c r="P160" i="2"/>
  <c r="Q160" i="2"/>
  <c r="R160" i="2"/>
  <c r="P161" i="2"/>
  <c r="S161" i="2" s="1"/>
  <c r="Q161" i="2"/>
  <c r="R161" i="2"/>
  <c r="O161" i="2"/>
  <c r="N161" i="2"/>
  <c r="M161" i="2"/>
  <c r="O160" i="2"/>
  <c r="N160" i="2"/>
  <c r="M160" i="2"/>
  <c r="F160" i="2"/>
  <c r="G160" i="2"/>
  <c r="H160" i="2"/>
  <c r="I160" i="2"/>
  <c r="F161" i="2"/>
  <c r="G161" i="2"/>
  <c r="H161" i="2"/>
  <c r="I161" i="2"/>
  <c r="E161" i="2"/>
  <c r="E160" i="2"/>
  <c r="AA7" i="2"/>
  <c r="AA11" i="2"/>
  <c r="AA13" i="2"/>
  <c r="AA15" i="2"/>
  <c r="AA18" i="2"/>
  <c r="AA20" i="2"/>
  <c r="AA22" i="2"/>
  <c r="AA29" i="2"/>
  <c r="AA32" i="2"/>
  <c r="AA33" i="2"/>
  <c r="AA34" i="2"/>
  <c r="AA36" i="2"/>
  <c r="AA39" i="2"/>
  <c r="AA40" i="2"/>
  <c r="AA41" i="2"/>
  <c r="AA44" i="2"/>
  <c r="AA45" i="2"/>
  <c r="AA46" i="2"/>
  <c r="AA47" i="2"/>
  <c r="AA48" i="2"/>
  <c r="AA49" i="2"/>
  <c r="AA50" i="2"/>
  <c r="AA51" i="2"/>
  <c r="AA53" i="2"/>
  <c r="AA59" i="2"/>
  <c r="AA60" i="2"/>
  <c r="AA61" i="2"/>
  <c r="AA62" i="2"/>
  <c r="AA63" i="2"/>
  <c r="AA64" i="2"/>
  <c r="AA65" i="2"/>
  <c r="AA66" i="2"/>
  <c r="AA67" i="2"/>
  <c r="AA68" i="2"/>
  <c r="AA72" i="2"/>
  <c r="AA77" i="2"/>
  <c r="AA78" i="2"/>
  <c r="AA79" i="2"/>
  <c r="AA80" i="2"/>
  <c r="AA81" i="2"/>
  <c r="AA82" i="2"/>
  <c r="AA83" i="2"/>
  <c r="AA84" i="2"/>
  <c r="AA85" i="2"/>
  <c r="AA86" i="2"/>
  <c r="AA87" i="2"/>
  <c r="AA88" i="2"/>
  <c r="AA89" i="2"/>
  <c r="AA90" i="2"/>
  <c r="AA91" i="2"/>
  <c r="AA92" i="2"/>
  <c r="AA93" i="2"/>
  <c r="AA94" i="2"/>
  <c r="AA95" i="2"/>
  <c r="AA96" i="2"/>
  <c r="AA97" i="2"/>
  <c r="AA98" i="2"/>
  <c r="AA99" i="2"/>
  <c r="AA100" i="2"/>
  <c r="AA101" i="2"/>
  <c r="AA102" i="2"/>
  <c r="AA103" i="2"/>
  <c r="AA104" i="2"/>
  <c r="AA105" i="2"/>
  <c r="AA106" i="2"/>
  <c r="AA107" i="2"/>
  <c r="AA108" i="2"/>
  <c r="AA109" i="2"/>
  <c r="AA110" i="2"/>
  <c r="AA111" i="2"/>
  <c r="AA112" i="2"/>
  <c r="AA113" i="2"/>
  <c r="AA114" i="2"/>
  <c r="AA115" i="2"/>
  <c r="AA116" i="2"/>
  <c r="AA117" i="2"/>
  <c r="AA118" i="2"/>
  <c r="AA119" i="2"/>
  <c r="AA120" i="2"/>
  <c r="AA121" i="2"/>
  <c r="AA122" i="2"/>
  <c r="AA123" i="2"/>
  <c r="AA124" i="2"/>
  <c r="AA125" i="2"/>
  <c r="AA126" i="2"/>
  <c r="AA127" i="2"/>
  <c r="AA128" i="2"/>
  <c r="AA129" i="2"/>
  <c r="AA130" i="2"/>
  <c r="AA131" i="2"/>
  <c r="AA133" i="2"/>
  <c r="AA134" i="2"/>
  <c r="AA135" i="2"/>
  <c r="AA136" i="2"/>
  <c r="AA137" i="2"/>
  <c r="AA139" i="2"/>
  <c r="AA140" i="2"/>
  <c r="AA141" i="2"/>
  <c r="AA142" i="2"/>
  <c r="AA143" i="2"/>
  <c r="AA144" i="2"/>
  <c r="AA145" i="2"/>
  <c r="AA146" i="2"/>
  <c r="AA147" i="2"/>
  <c r="AA148" i="2"/>
  <c r="AA149" i="2"/>
  <c r="AA150" i="2"/>
  <c r="AA151" i="2"/>
  <c r="AA152" i="2"/>
  <c r="AA155" i="2"/>
  <c r="AA164" i="2"/>
  <c r="AA165" i="2"/>
  <c r="AA166" i="2"/>
  <c r="AA173" i="2"/>
  <c r="AA174" i="2"/>
  <c r="AA176" i="2"/>
  <c r="AA178" i="2"/>
  <c r="AA3" i="2"/>
  <c r="D179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7" i="2"/>
  <c r="J48" i="2"/>
  <c r="J49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69" i="2"/>
  <c r="J170" i="2"/>
  <c r="J171" i="2"/>
  <c r="J172" i="2"/>
  <c r="J173" i="2"/>
  <c r="J174" i="2"/>
  <c r="J175" i="2"/>
  <c r="J176" i="2"/>
  <c r="J177" i="2"/>
  <c r="J178" i="2"/>
  <c r="J3" i="2"/>
  <c r="U4" i="2"/>
  <c r="Y4" i="2" s="1"/>
  <c r="U5" i="2"/>
  <c r="U6" i="2"/>
  <c r="Y6" i="2" s="1"/>
  <c r="U7" i="2"/>
  <c r="U8" i="2"/>
  <c r="Y8" i="2" s="1"/>
  <c r="U9" i="2"/>
  <c r="Y9" i="2" s="1"/>
  <c r="U10" i="2"/>
  <c r="Y10" i="2" s="1"/>
  <c r="U11" i="2"/>
  <c r="U12" i="2"/>
  <c r="Y12" i="2" s="1"/>
  <c r="U13" i="2"/>
  <c r="U14" i="2"/>
  <c r="Y14" i="2" s="1"/>
  <c r="U15" i="2"/>
  <c r="U16" i="2"/>
  <c r="Y16" i="2" s="1"/>
  <c r="U18" i="2"/>
  <c r="U19" i="2"/>
  <c r="Y19" i="2" s="1"/>
  <c r="U20" i="2"/>
  <c r="U21" i="2"/>
  <c r="Y21" i="2" s="1"/>
  <c r="U22" i="2"/>
  <c r="U23" i="2"/>
  <c r="Y23" i="2" s="1"/>
  <c r="AA23" i="2" s="1"/>
  <c r="U24" i="2"/>
  <c r="U25" i="2"/>
  <c r="Y25" i="2" s="1"/>
  <c r="AA25" i="2" s="1"/>
  <c r="U26" i="2"/>
  <c r="Y26" i="2" s="1"/>
  <c r="AA26" i="2" s="1"/>
  <c r="U27" i="2"/>
  <c r="Y27" i="2" s="1"/>
  <c r="U28" i="2"/>
  <c r="Y28" i="2" s="1"/>
  <c r="U29" i="2"/>
  <c r="U30" i="2"/>
  <c r="Y30" i="2" s="1"/>
  <c r="U31" i="2"/>
  <c r="Y31" i="2" s="1"/>
  <c r="U32" i="2"/>
  <c r="U33" i="2"/>
  <c r="U34" i="2"/>
  <c r="U35" i="2"/>
  <c r="Y35" i="2" s="1"/>
  <c r="AA35" i="2" s="1"/>
  <c r="U36" i="2"/>
  <c r="U37" i="2"/>
  <c r="Y37" i="2" s="1"/>
  <c r="AA37" i="2" s="1"/>
  <c r="U38" i="2"/>
  <c r="Y38" i="2" s="1"/>
  <c r="AA38" i="2" s="1"/>
  <c r="U39" i="2"/>
  <c r="U40" i="2"/>
  <c r="U41" i="2"/>
  <c r="U42" i="2"/>
  <c r="Y42" i="2" s="1"/>
  <c r="AA42" i="2" s="1"/>
  <c r="U43" i="2"/>
  <c r="Y43" i="2" s="1"/>
  <c r="AA43" i="2" s="1"/>
  <c r="U44" i="2"/>
  <c r="U45" i="2"/>
  <c r="U46" i="2"/>
  <c r="U47" i="2"/>
  <c r="U48" i="2"/>
  <c r="U49" i="2"/>
  <c r="U50" i="2"/>
  <c r="U51" i="2"/>
  <c r="U52" i="2"/>
  <c r="Y52" i="2" s="1"/>
  <c r="U53" i="2"/>
  <c r="U54" i="2"/>
  <c r="Y54" i="2" s="1"/>
  <c r="AA54" i="2" s="1"/>
  <c r="U55" i="2"/>
  <c r="Y55" i="2" s="1"/>
  <c r="U56" i="2"/>
  <c r="U57" i="2"/>
  <c r="Y57" i="2" s="1"/>
  <c r="U58" i="2"/>
  <c r="Y58" i="2" s="1"/>
  <c r="AA58" i="2" s="1"/>
  <c r="U59" i="2"/>
  <c r="U60" i="2"/>
  <c r="U61" i="2"/>
  <c r="U62" i="2"/>
  <c r="U63" i="2"/>
  <c r="U64" i="2"/>
  <c r="U65" i="2"/>
  <c r="U66" i="2"/>
  <c r="U67" i="2"/>
  <c r="U68" i="2"/>
  <c r="U69" i="2"/>
  <c r="Y69" i="2" s="1"/>
  <c r="U70" i="2"/>
  <c r="Y70" i="2" s="1"/>
  <c r="AA70" i="2" s="1"/>
  <c r="U71" i="2"/>
  <c r="Y71" i="2" s="1"/>
  <c r="AA71" i="2" s="1"/>
  <c r="U72" i="2"/>
  <c r="U73" i="2"/>
  <c r="Y73" i="2" s="1"/>
  <c r="AA73" i="2" s="1"/>
  <c r="U74" i="2"/>
  <c r="Y74" i="2" s="1"/>
  <c r="AA74" i="2" s="1"/>
  <c r="U75" i="2"/>
  <c r="Y75" i="2" s="1"/>
  <c r="AA75" i="2" s="1"/>
  <c r="U76" i="2"/>
  <c r="Y76" i="2" s="1"/>
  <c r="AA76" i="2" s="1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Y132" i="2" s="1"/>
  <c r="U133" i="2"/>
  <c r="U134" i="2"/>
  <c r="U135" i="2"/>
  <c r="U136" i="2"/>
  <c r="U137" i="2"/>
  <c r="U138" i="2"/>
  <c r="Y138" i="2" s="1"/>
  <c r="AA138" i="2" s="1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Y154" i="2" s="1"/>
  <c r="U155" i="2"/>
  <c r="U156" i="2"/>
  <c r="Y156" i="2" s="1"/>
  <c r="U157" i="2"/>
  <c r="U162" i="2"/>
  <c r="U163" i="2"/>
  <c r="Y163" i="2" s="1"/>
  <c r="U164" i="2"/>
  <c r="U165" i="2"/>
  <c r="U166" i="2"/>
  <c r="U169" i="2"/>
  <c r="Y169" i="2" s="1"/>
  <c r="U170" i="2"/>
  <c r="Y170" i="2" s="1"/>
  <c r="U171" i="2"/>
  <c r="Y171" i="2" s="1"/>
  <c r="U172" i="2"/>
  <c r="Y172" i="2" s="1"/>
  <c r="U173" i="2"/>
  <c r="U174" i="2"/>
  <c r="U175" i="2"/>
  <c r="Y175" i="2" s="1"/>
  <c r="AA175" i="2" s="1"/>
  <c r="U176" i="2"/>
  <c r="U177" i="2"/>
  <c r="Y177" i="2" s="1"/>
  <c r="U178" i="2"/>
  <c r="U3" i="2"/>
  <c r="T4" i="2"/>
  <c r="W4" i="2" s="1"/>
  <c r="T5" i="2"/>
  <c r="W5" i="2" s="1"/>
  <c r="T6" i="2"/>
  <c r="W6" i="2" s="1"/>
  <c r="T7" i="2"/>
  <c r="W7" i="2" s="1"/>
  <c r="T8" i="2"/>
  <c r="W8" i="2" s="1"/>
  <c r="T9" i="2"/>
  <c r="W9" i="2" s="1"/>
  <c r="T10" i="2"/>
  <c r="W10" i="2" s="1"/>
  <c r="T11" i="2"/>
  <c r="W11" i="2" s="1"/>
  <c r="T12" i="2"/>
  <c r="W12" i="2" s="1"/>
  <c r="T13" i="2"/>
  <c r="W13" i="2" s="1"/>
  <c r="T14" i="2"/>
  <c r="W14" i="2" s="1"/>
  <c r="T15" i="2"/>
  <c r="T16" i="2"/>
  <c r="W16" i="2" s="1"/>
  <c r="T18" i="2"/>
  <c r="T19" i="2"/>
  <c r="W19" i="2" s="1"/>
  <c r="T20" i="2"/>
  <c r="W20" i="2" s="1"/>
  <c r="T21" i="2"/>
  <c r="W21" i="2" s="1"/>
  <c r="T22" i="2"/>
  <c r="T23" i="2"/>
  <c r="W23" i="2" s="1"/>
  <c r="T24" i="2"/>
  <c r="W24" i="2" s="1"/>
  <c r="T25" i="2"/>
  <c r="W25" i="2" s="1"/>
  <c r="T26" i="2"/>
  <c r="W26" i="2" s="1"/>
  <c r="T27" i="2"/>
  <c r="W27" i="2" s="1"/>
  <c r="T28" i="2"/>
  <c r="W28" i="2" s="1"/>
  <c r="T29" i="2"/>
  <c r="T30" i="2"/>
  <c r="W30" i="2" s="1"/>
  <c r="T31" i="2"/>
  <c r="W31" i="2" s="1"/>
  <c r="T32" i="2"/>
  <c r="T33" i="2"/>
  <c r="W33" i="2" s="1"/>
  <c r="T34" i="2"/>
  <c r="W34" i="2" s="1"/>
  <c r="T35" i="2"/>
  <c r="W35" i="2" s="1"/>
  <c r="T36" i="2"/>
  <c r="T37" i="2"/>
  <c r="W37" i="2" s="1"/>
  <c r="T38" i="2"/>
  <c r="W38" i="2" s="1"/>
  <c r="T39" i="2"/>
  <c r="T40" i="2"/>
  <c r="T41" i="2"/>
  <c r="T42" i="2"/>
  <c r="W42" i="2" s="1"/>
  <c r="T43" i="2"/>
  <c r="W43" i="2" s="1"/>
  <c r="T44" i="2"/>
  <c r="T45" i="2"/>
  <c r="T46" i="2"/>
  <c r="T47" i="2"/>
  <c r="T48" i="2"/>
  <c r="T49" i="2"/>
  <c r="T50" i="2"/>
  <c r="T51" i="2"/>
  <c r="T52" i="2"/>
  <c r="W52" i="2" s="1"/>
  <c r="T53" i="2"/>
  <c r="T54" i="2"/>
  <c r="W54" i="2" s="1"/>
  <c r="T55" i="2"/>
  <c r="W55" i="2" s="1"/>
  <c r="T56" i="2"/>
  <c r="W56" i="2" s="1"/>
  <c r="T57" i="2"/>
  <c r="W57" i="2" s="1"/>
  <c r="T58" i="2"/>
  <c r="W58" i="2" s="1"/>
  <c r="T59" i="2"/>
  <c r="T60" i="2"/>
  <c r="T61" i="2"/>
  <c r="T62" i="2"/>
  <c r="T63" i="2"/>
  <c r="T64" i="2"/>
  <c r="T65" i="2"/>
  <c r="T66" i="2"/>
  <c r="W66" i="2" s="1"/>
  <c r="T67" i="2"/>
  <c r="T68" i="2"/>
  <c r="T69" i="2"/>
  <c r="W69" i="2" s="1"/>
  <c r="T70" i="2"/>
  <c r="W70" i="2" s="1"/>
  <c r="T71" i="2"/>
  <c r="W71" i="2" s="1"/>
  <c r="T72" i="2"/>
  <c r="T73" i="2"/>
  <c r="W73" i="2" s="1"/>
  <c r="T74" i="2"/>
  <c r="W74" i="2" s="1"/>
  <c r="T75" i="2"/>
  <c r="W75" i="2" s="1"/>
  <c r="T76" i="2"/>
  <c r="W76" i="2" s="1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W132" i="2" s="1"/>
  <c r="T133" i="2"/>
  <c r="T134" i="2"/>
  <c r="T135" i="2"/>
  <c r="T136" i="2"/>
  <c r="T137" i="2"/>
  <c r="T138" i="2"/>
  <c r="W138" i="2" s="1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W154" i="2" s="1"/>
  <c r="T155" i="2"/>
  <c r="T156" i="2"/>
  <c r="W156" i="2" s="1"/>
  <c r="T157" i="2"/>
  <c r="W157" i="2" s="1"/>
  <c r="T162" i="2"/>
  <c r="T163" i="2"/>
  <c r="W163" i="2" s="1"/>
  <c r="T164" i="2"/>
  <c r="T165" i="2"/>
  <c r="T166" i="2"/>
  <c r="T169" i="2"/>
  <c r="W169" i="2" s="1"/>
  <c r="T170" i="2"/>
  <c r="W170" i="2" s="1"/>
  <c r="T171" i="2"/>
  <c r="W171" i="2" s="1"/>
  <c r="T172" i="2"/>
  <c r="W172" i="2" s="1"/>
  <c r="T173" i="2"/>
  <c r="T174" i="2"/>
  <c r="T175" i="2"/>
  <c r="W175" i="2" s="1"/>
  <c r="T176" i="2"/>
  <c r="T177" i="2"/>
  <c r="W177" i="2" s="1"/>
  <c r="T178" i="2"/>
  <c r="T3" i="2"/>
  <c r="W3" i="2" s="1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3" i="2"/>
  <c r="T160" i="2" l="1"/>
  <c r="W160" i="2" s="1"/>
  <c r="S160" i="2"/>
  <c r="U161" i="2"/>
  <c r="Y161" i="2" s="1"/>
  <c r="T161" i="2"/>
  <c r="W161" i="2" s="1"/>
  <c r="U160" i="2"/>
  <c r="Y179" i="2" s="1"/>
  <c r="H180" i="2"/>
  <c r="W179" i="2"/>
</calcChain>
</file>

<file path=xl/sharedStrings.xml><?xml version="1.0" encoding="utf-8"?>
<sst xmlns="http://schemas.openxmlformats.org/spreadsheetml/2006/main" count="1199" uniqueCount="193">
  <si>
    <t>Cue</t>
  </si>
  <si>
    <t>CueEsp</t>
  </si>
  <si>
    <t>Especialidad</t>
  </si>
  <si>
    <t>Filosofía</t>
  </si>
  <si>
    <t>Griego</t>
  </si>
  <si>
    <t>Latín</t>
  </si>
  <si>
    <t>Lengua Castellana y Literatura</t>
  </si>
  <si>
    <t>Geografía e Historia</t>
  </si>
  <si>
    <t>Matemáticas</t>
  </si>
  <si>
    <t>Física y Química</t>
  </si>
  <si>
    <t>Biología y Geología</t>
  </si>
  <si>
    <t>Dibujo</t>
  </si>
  <si>
    <t>Francés</t>
  </si>
  <si>
    <t>Inglés</t>
  </si>
  <si>
    <t>Alemán</t>
  </si>
  <si>
    <t>Italiano</t>
  </si>
  <si>
    <t>Música</t>
  </si>
  <si>
    <t>Educación Física</t>
  </si>
  <si>
    <t>Orientación Educativa</t>
  </si>
  <si>
    <t>Tecnología</t>
  </si>
  <si>
    <t>Economía</t>
  </si>
  <si>
    <t>Administración de Empresas</t>
  </si>
  <si>
    <t>Análisis y Química Industrial</t>
  </si>
  <si>
    <t>Asesoría y Procesos de Imagen Personal</t>
  </si>
  <si>
    <t>Construcciones Civiles y Edificación</t>
  </si>
  <si>
    <t>Formación y Orientación Laboral</t>
  </si>
  <si>
    <t>Hostelería y Turismo</t>
  </si>
  <si>
    <t>Informática</t>
  </si>
  <si>
    <t>Intervención Sociocomunitaria</t>
  </si>
  <si>
    <t>Navegación e Instalaciones Marinas</t>
  </si>
  <si>
    <t>Organización y Gestión Comercial</t>
  </si>
  <si>
    <t>Organización y Procesos de Mantenimiento de Vehículos</t>
  </si>
  <si>
    <t>Organización y Proyectos de Fabricación Mecánica</t>
  </si>
  <si>
    <t>Organización y Proyectos de Sistemas Energéticos</t>
  </si>
  <si>
    <t>Procesos de Producción Agraria</t>
  </si>
  <si>
    <t>Procesos en la Industria Alimentaria</t>
  </si>
  <si>
    <t>Procesos Diagnósticos Clínicos y Productos Ortoprotésicos</t>
  </si>
  <si>
    <t>Procesos Sanitarios</t>
  </si>
  <si>
    <t>Procesos y Medios de Comunicación</t>
  </si>
  <si>
    <t>Procesos y Productos de Textil, Confección y Piel</t>
  </si>
  <si>
    <t>Procesos y Productos en Artes Gráficas</t>
  </si>
  <si>
    <t>Procesos y Productos en Madera y Mueble</t>
  </si>
  <si>
    <t>Sistemas Electrónicos</t>
  </si>
  <si>
    <t>Sistemas Electrotécnicos y Automáticos</t>
  </si>
  <si>
    <t>Instalación y Mantenimiento de Equipos Térmicos y de Fluidos</t>
  </si>
  <si>
    <t>INSTALACIONES ELECTROTÉCNICAS</t>
  </si>
  <si>
    <t>INSTALACIONES Y EQUIPOS DE CRÍA Y CULTIVO</t>
  </si>
  <si>
    <t>Laboratorio</t>
  </si>
  <si>
    <t>Máquinas, Servicios y Producción</t>
  </si>
  <si>
    <t>Oficina de Proyectos de Construcción</t>
  </si>
  <si>
    <t>OPERACIONES Y EQUIPOS DE ELABORACIÓN DE PRODUCTOS ALIMENTARIOS</t>
  </si>
  <si>
    <t>OPERACIONES DE PROCESOS</t>
  </si>
  <si>
    <t>Operaciones y Equipos de Producción Agraria</t>
  </si>
  <si>
    <t>Procedimientos de Diagnóstico Clínico y Ortoprotésico</t>
  </si>
  <si>
    <t>Procedimientos Sanitarios y Asistenciales</t>
  </si>
  <si>
    <t>Procesos Comerciales</t>
  </si>
  <si>
    <t>Procesos de Gestión Administrativa</t>
  </si>
  <si>
    <t>Servicios a la Comunidad</t>
  </si>
  <si>
    <t>Sistemas y Aplicaciones Informáticas</t>
  </si>
  <si>
    <t>Técnicas y procedimientos de Imagen y Sonido</t>
  </si>
  <si>
    <t>Equipos Electrónicos</t>
  </si>
  <si>
    <t>PIA Elaboración de Vinos y Otras Bebidas</t>
  </si>
  <si>
    <t>Tecnología de Puente</t>
  </si>
  <si>
    <t>Procesos de Cultivo Acuícolas</t>
  </si>
  <si>
    <t>Ámbito de Comunicación: Inglés</t>
  </si>
  <si>
    <t>Ámbito de comunicación: Lengua Castellana y Literatura</t>
  </si>
  <si>
    <t>Ámbito de Conocimiento Social</t>
  </si>
  <si>
    <t>Ámbito Científico-Tecnológico</t>
  </si>
  <si>
    <t>OEE Elaboración de Vinos y Otras Bebidas</t>
  </si>
  <si>
    <t>Alemán (E.O.I.)</t>
  </si>
  <si>
    <t>Árabe (E.O.I.)</t>
  </si>
  <si>
    <t>Chino (E.O.I.)</t>
  </si>
  <si>
    <t>Español para Extranjeros (E.O.I.)</t>
  </si>
  <si>
    <t>Francés (E.O.I.)</t>
  </si>
  <si>
    <t>Inglés (E.O.I.)</t>
  </si>
  <si>
    <t>Italiano (E.O.I.)</t>
  </si>
  <si>
    <t>Ruso (E.O.I.)</t>
  </si>
  <si>
    <t>Canto</t>
  </si>
  <si>
    <t>Clarinete</t>
  </si>
  <si>
    <t>Composición</t>
  </si>
  <si>
    <t>Dirección Instrumental</t>
  </si>
  <si>
    <t>Fagot</t>
  </si>
  <si>
    <t>Flauta Travesera</t>
  </si>
  <si>
    <t>Guitarra</t>
  </si>
  <si>
    <t>Cámara</t>
  </si>
  <si>
    <t>Musicología</t>
  </si>
  <si>
    <t>Pedagogía General</t>
  </si>
  <si>
    <t>Piano</t>
  </si>
  <si>
    <t>Improvisación y acompañamiento</t>
  </si>
  <si>
    <t>REPERTORIO VOCAL</t>
  </si>
  <si>
    <t>Trompeta</t>
  </si>
  <si>
    <t>Piano acompañante</t>
  </si>
  <si>
    <t>Acordeón</t>
  </si>
  <si>
    <t>Pedagogía Musical</t>
  </si>
  <si>
    <t>Educación Auditiva</t>
  </si>
  <si>
    <t>Improvisación</t>
  </si>
  <si>
    <t>Análisis</t>
  </si>
  <si>
    <t>Arte Dramático</t>
  </si>
  <si>
    <t>Arpa</t>
  </si>
  <si>
    <t>Clave</t>
  </si>
  <si>
    <t>Contrabajo</t>
  </si>
  <si>
    <t>Coro</t>
  </si>
  <si>
    <t>Fundamentos de Composición</t>
  </si>
  <si>
    <t>Historia de la Música</t>
  </si>
  <si>
    <t>Instrumentos de púa</t>
  </si>
  <si>
    <t>Oboe</t>
  </si>
  <si>
    <t>Percusión</t>
  </si>
  <si>
    <t>Saxofón</t>
  </si>
  <si>
    <t>Trombón</t>
  </si>
  <si>
    <t>Trompa</t>
  </si>
  <si>
    <t>Viola</t>
  </si>
  <si>
    <t>Violín</t>
  </si>
  <si>
    <t>Violoncello</t>
  </si>
  <si>
    <t>Expresión Corporal</t>
  </si>
  <si>
    <t>Lenguaje Musical</t>
  </si>
  <si>
    <t>Guitarra Eléctrica</t>
  </si>
  <si>
    <t>Bajo Eléctrico</t>
  </si>
  <si>
    <t>Timple</t>
  </si>
  <si>
    <t>Dibujo Artístico y Color</t>
  </si>
  <si>
    <t>Dibujo Técnico</t>
  </si>
  <si>
    <t>Diseño de Interiores</t>
  </si>
  <si>
    <t>Diseño de Moda</t>
  </si>
  <si>
    <t>Diseño Gráfico</t>
  </si>
  <si>
    <t>Fotografía</t>
  </si>
  <si>
    <t>Historia del Arte</t>
  </si>
  <si>
    <t>Materiales y Tecnología: Diseño</t>
  </si>
  <si>
    <t>Medios Audiovisuales</t>
  </si>
  <si>
    <t>Medios Informáticos</t>
  </si>
  <si>
    <t>Organización Industrial y Legislación</t>
  </si>
  <si>
    <t>Volumen</t>
  </si>
  <si>
    <t>Fotografía y Procesos de Reproducción</t>
  </si>
  <si>
    <t>Moldes y Reproducciones</t>
  </si>
  <si>
    <t>Talla en Piedra y Madera</t>
  </si>
  <si>
    <t>Técnicas Cerámicas</t>
  </si>
  <si>
    <t>Técnicas de Joyería y Bisutería</t>
  </si>
  <si>
    <t>Técnicas de Patronaje y Confección</t>
  </si>
  <si>
    <t>Técnicas Murales</t>
  </si>
  <si>
    <t>Técnicas Textiles</t>
  </si>
  <si>
    <t>Ciencias Sociales, Geografía e Historia (1º y 2º de la E.S.O.)</t>
  </si>
  <si>
    <t>Ciencias de la Naturaleza (1º y 2º de la E.S.O.)</t>
  </si>
  <si>
    <t>Matemáticas (1º y 2º de la E.S.O.)</t>
  </si>
  <si>
    <t>Lengua Castellana y Literatura (1º y 2º de la E.S.O.)</t>
  </si>
  <si>
    <t>Lengua Extranjera: Inglés (1º y 2º de la E.S.O.)</t>
  </si>
  <si>
    <t>Educación Física (1º y 2º de la E.S.O.)</t>
  </si>
  <si>
    <t>Música (1º y 2º de la E.S.O.)</t>
  </si>
  <si>
    <t>Educación Infantil</t>
  </si>
  <si>
    <t>Idioma Extranjero: Inglés</t>
  </si>
  <si>
    <t>Idioma Extranjero: Francés</t>
  </si>
  <si>
    <t>Educación Especial, Pedagogía Terapéutica</t>
  </si>
  <si>
    <t>Audición y Lenguaje</t>
  </si>
  <si>
    <t>Educación Primaria</t>
  </si>
  <si>
    <t>Idioma Extranjero: Alemán</t>
  </si>
  <si>
    <t>Ámbito de Comunicación: Lengua Castellana y Literatura</t>
  </si>
  <si>
    <t>Educación Especial, Pedagogía Terapéutica (1º y 2º de la E.S.O.)</t>
  </si>
  <si>
    <t>Educación Especial, Audición y Lenguaje (1º y 2º de la E.S.O.)</t>
  </si>
  <si>
    <t>Cocina y Pastelería</t>
  </si>
  <si>
    <t>Estética</t>
  </si>
  <si>
    <t>Fabricación e Instalación de Carpintería y Mueble</t>
  </si>
  <si>
    <t>Mantenimiento de Vehículos</t>
  </si>
  <si>
    <t>Mecanizado y Mantenimiento de Máquinas</t>
  </si>
  <si>
    <t>Patronaje y Confección</t>
  </si>
  <si>
    <t>Peluquería</t>
  </si>
  <si>
    <t>Producción de Artes Gráficas</t>
  </si>
  <si>
    <t>Servicios de Restauración</t>
  </si>
  <si>
    <t>Soldadura</t>
  </si>
  <si>
    <t>COMP</t>
  </si>
  <si>
    <t>PLA</t>
  </si>
  <si>
    <t xml:space="preserve">OCU </t>
  </si>
  <si>
    <t>VAC</t>
  </si>
  <si>
    <t>VAC (+)</t>
  </si>
  <si>
    <t>VAC (-)</t>
  </si>
  <si>
    <t>Plantilla del Concurso Tralado</t>
  </si>
  <si>
    <t>OCU</t>
  </si>
  <si>
    <t>Sin destino Definitivo</t>
  </si>
  <si>
    <t>Concurso Méritos</t>
  </si>
  <si>
    <t>GCT 2024 2025</t>
  </si>
  <si>
    <t>Funcionarios en prácticas</t>
  </si>
  <si>
    <t xml:space="preserve">Plantilla adjudicación destinos </t>
  </si>
  <si>
    <t>Total Sin Definitiva</t>
  </si>
  <si>
    <t>No obtendrán</t>
  </si>
  <si>
    <t>Entre</t>
  </si>
  <si>
    <t>Y Este</t>
  </si>
  <si>
    <t>Saca a CGT</t>
  </si>
  <si>
    <t/>
  </si>
  <si>
    <t>y</t>
  </si>
  <si>
    <t>Resultado</t>
  </si>
  <si>
    <t>Correcto</t>
  </si>
  <si>
    <t>Error</t>
  </si>
  <si>
    <t>Estimación</t>
  </si>
  <si>
    <t>Valor Error</t>
  </si>
  <si>
    <t>No Unificados</t>
  </si>
  <si>
    <t>Correcto Unificados</t>
  </si>
  <si>
    <t>No Obtiene destino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</si>
</sst>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"/>
    </font>
    <font>
      <sz val="8"/>
      <color indexed="8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indexed="8"/>
      <name val="Calibri"/>
      <family val="2"/>
    </font>
    <font>
      <sz val="8"/>
      <color indexed="8"/>
      <name val="Calibri"/>
    </font>
    <font>
      <b/>
      <sz val="12"/>
      <color theme="1"/>
      <name val="Calibri"/>
      <family val="2"/>
    </font>
    <font>
      <b/>
      <sz val="9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indexed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indexed="0"/>
      </patternFill>
    </fill>
    <fill>
      <patternFill patternType="solid">
        <fgColor rgb="FFFFFF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59">
    <xf numFmtId="0" fontId="0" fillId="0" borderId="0" xfId="0"/>
    <xf numFmtId="164" fontId="3" fillId="4" borderId="2" xfId="2" applyNumberFormat="1" applyFont="1" applyFill="1" applyBorder="1" applyAlignment="1">
      <alignment horizontal="center" vertical="center" wrapText="1"/>
    </xf>
    <xf numFmtId="164" fontId="3" fillId="6" borderId="2" xfId="2" applyNumberFormat="1" applyFont="1" applyFill="1" applyBorder="1" applyAlignment="1">
      <alignment horizontal="center" vertical="center" wrapText="1"/>
    </xf>
    <xf numFmtId="164" fontId="3" fillId="6" borderId="3" xfId="2" applyNumberFormat="1" applyFont="1" applyFill="1" applyBorder="1" applyAlignment="1">
      <alignment horizontal="center" vertical="center" wrapText="1"/>
    </xf>
    <xf numFmtId="164" fontId="3" fillId="8" borderId="1" xfId="2" applyNumberFormat="1" applyFont="1" applyFill="1" applyBorder="1" applyAlignment="1">
      <alignment horizontal="center" vertical="center" wrapText="1"/>
    </xf>
    <xf numFmtId="164" fontId="3" fillId="8" borderId="4" xfId="2" applyNumberFormat="1" applyFont="1" applyFill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right" wrapText="1"/>
    </xf>
    <xf numFmtId="164" fontId="3" fillId="11" borderId="1" xfId="2" applyNumberFormat="1" applyFont="1" applyFill="1" applyBorder="1" applyAlignment="1">
      <alignment horizontal="center" wrapText="1"/>
    </xf>
    <xf numFmtId="0" fontId="4" fillId="0" borderId="0" xfId="0" applyFont="1"/>
    <xf numFmtId="164" fontId="3" fillId="0" borderId="1" xfId="2" applyNumberFormat="1" applyFont="1" applyBorder="1"/>
    <xf numFmtId="164" fontId="4" fillId="0" borderId="1" xfId="0" applyNumberFormat="1" applyFont="1" applyBorder="1"/>
    <xf numFmtId="164" fontId="3" fillId="12" borderId="1" xfId="2" applyNumberFormat="1" applyFont="1" applyFill="1" applyBorder="1"/>
    <xf numFmtId="164" fontId="4" fillId="0" borderId="0" xfId="0" applyNumberFormat="1" applyFont="1"/>
    <xf numFmtId="164" fontId="6" fillId="10" borderId="1" xfId="2" applyNumberFormat="1" applyFont="1" applyFill="1" applyBorder="1" applyAlignment="1">
      <alignment horizontal="center" vertical="center" wrapText="1"/>
    </xf>
    <xf numFmtId="9" fontId="3" fillId="0" borderId="1" xfId="1" applyFont="1" applyFill="1" applyBorder="1" applyAlignment="1">
      <alignment horizontal="center" wrapText="1"/>
    </xf>
    <xf numFmtId="164" fontId="4" fillId="0" borderId="0" xfId="0" applyNumberFormat="1" applyFont="1" applyAlignment="1">
      <alignment horizontal="center"/>
    </xf>
    <xf numFmtId="164" fontId="3" fillId="4" borderId="7" xfId="2" applyNumberFormat="1" applyFont="1" applyFill="1" applyBorder="1" applyAlignment="1">
      <alignment horizontal="center" vertical="center" wrapText="1"/>
    </xf>
    <xf numFmtId="164" fontId="3" fillId="0" borderId="8" xfId="2" applyNumberFormat="1" applyFont="1" applyBorder="1" applyAlignment="1">
      <alignment horizontal="right" wrapText="1"/>
    </xf>
    <xf numFmtId="164" fontId="3" fillId="0" borderId="8" xfId="2" applyNumberFormat="1" applyFont="1" applyBorder="1"/>
    <xf numFmtId="0" fontId="3" fillId="2" borderId="1" xfId="2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right" wrapText="1"/>
    </xf>
    <xf numFmtId="0" fontId="3" fillId="0" borderId="1" xfId="2" applyFont="1" applyBorder="1" applyAlignment="1">
      <alignment wrapText="1"/>
    </xf>
    <xf numFmtId="164" fontId="4" fillId="7" borderId="1" xfId="0" applyNumberFormat="1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164" fontId="4" fillId="5" borderId="4" xfId="0" applyNumberFormat="1" applyFont="1" applyFill="1" applyBorder="1" applyAlignment="1">
      <alignment horizontal="center" vertical="center" wrapText="1"/>
    </xf>
    <xf numFmtId="164" fontId="4" fillId="5" borderId="8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164" fontId="4" fillId="7" borderId="1" xfId="0" applyNumberFormat="1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64" fontId="6" fillId="13" borderId="5" xfId="2" applyNumberFormat="1" applyFont="1" applyFill="1" applyBorder="1" applyAlignment="1">
      <alignment horizontal="center" vertical="center" wrapText="1"/>
    </xf>
    <xf numFmtId="164" fontId="6" fillId="13" borderId="6" xfId="2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14" borderId="1" xfId="2" applyFont="1" applyFill="1" applyBorder="1" applyAlignment="1">
      <alignment horizontal="right" wrapText="1"/>
    </xf>
    <xf numFmtId="0" fontId="3" fillId="14" borderId="1" xfId="2" applyFont="1" applyFill="1" applyBorder="1" applyAlignment="1">
      <alignment wrapText="1"/>
    </xf>
    <xf numFmtId="164" fontId="3" fillId="14" borderId="8" xfId="2" applyNumberFormat="1" applyFont="1" applyFill="1" applyBorder="1" applyAlignment="1">
      <alignment horizontal="right" wrapText="1"/>
    </xf>
    <xf numFmtId="164" fontId="3" fillId="14" borderId="1" xfId="2" applyNumberFormat="1" applyFont="1" applyFill="1" applyBorder="1" applyAlignment="1">
      <alignment horizontal="right" wrapText="1"/>
    </xf>
    <xf numFmtId="164" fontId="3" fillId="14" borderId="1" xfId="2" applyNumberFormat="1" applyFont="1" applyFill="1" applyBorder="1"/>
    <xf numFmtId="164" fontId="3" fillId="14" borderId="1" xfId="2" applyNumberFormat="1" applyFont="1" applyFill="1" applyBorder="1" applyAlignment="1">
      <alignment horizontal="center" wrapText="1"/>
    </xf>
    <xf numFmtId="164" fontId="4" fillId="14" borderId="1" xfId="0" applyNumberFormat="1" applyFont="1" applyFill="1" applyBorder="1"/>
    <xf numFmtId="0" fontId="3" fillId="15" borderId="1" xfId="2" applyFont="1" applyFill="1" applyBorder="1" applyAlignment="1">
      <alignment horizontal="right" wrapText="1"/>
    </xf>
    <xf numFmtId="0" fontId="3" fillId="15" borderId="1" xfId="2" applyFont="1" applyFill="1" applyBorder="1" applyAlignment="1">
      <alignment wrapText="1"/>
    </xf>
    <xf numFmtId="164" fontId="3" fillId="15" borderId="8" xfId="2" applyNumberFormat="1" applyFont="1" applyFill="1" applyBorder="1" applyAlignment="1">
      <alignment horizontal="right" wrapText="1"/>
    </xf>
    <xf numFmtId="164" fontId="3" fillId="15" borderId="1" xfId="2" applyNumberFormat="1" applyFont="1" applyFill="1" applyBorder="1" applyAlignment="1">
      <alignment horizontal="right" wrapText="1"/>
    </xf>
    <xf numFmtId="164" fontId="3" fillId="15" borderId="1" xfId="2" applyNumberFormat="1" applyFont="1" applyFill="1" applyBorder="1"/>
    <xf numFmtId="164" fontId="3" fillId="15" borderId="1" xfId="2" applyNumberFormat="1" applyFont="1" applyFill="1" applyBorder="1" applyAlignment="1">
      <alignment horizontal="center" wrapText="1"/>
    </xf>
    <xf numFmtId="164" fontId="4" fillId="15" borderId="1" xfId="0" applyNumberFormat="1" applyFont="1" applyFill="1" applyBorder="1"/>
    <xf numFmtId="164" fontId="4" fillId="0" borderId="1" xfId="0" applyNumberFormat="1" applyFont="1" applyBorder="1" applyAlignment="1">
      <alignment horizontal="center"/>
    </xf>
    <xf numFmtId="0" fontId="7" fillId="0" borderId="1" xfId="3" applyFont="1" applyBorder="1" applyAlignment="1">
      <alignment horizontal="center" wrapText="1"/>
    </xf>
    <xf numFmtId="0" fontId="4" fillId="0" borderId="1" xfId="0" applyFont="1" applyBorder="1"/>
    <xf numFmtId="0" fontId="4" fillId="9" borderId="1" xfId="0" applyFont="1" applyFill="1" applyBorder="1"/>
    <xf numFmtId="0" fontId="4" fillId="0" borderId="1" xfId="0" applyFont="1" applyBorder="1" applyAlignment="1">
      <alignment horizontal="center"/>
    </xf>
    <xf numFmtId="0" fontId="4" fillId="15" borderId="1" xfId="0" applyFont="1" applyFill="1" applyBorder="1"/>
    <xf numFmtId="164" fontId="4" fillId="15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15" borderId="1" xfId="0" applyFont="1" applyFill="1" applyBorder="1" applyAlignment="1">
      <alignment horizontal="center"/>
    </xf>
    <xf numFmtId="0" fontId="5" fillId="1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">
    <cellStyle name="Normal" xfId="0" builtinId="0"/>
    <cellStyle name="Normal_Hoja2" xfId="2" xr:uid="{630C5270-DA99-4E59-BA97-94E600E95A9F}"/>
    <cellStyle name="Normal_Tods los datos" xfId="3" xr:uid="{80A181E4-16DD-45CC-A749-8C99631EB4C2}"/>
    <cellStyle name="Porcentaje" xfId="1" builtinId="5"/>
  </cellStyles>
  <dxfs count="0"/>
  <tableStyles count="0" defaultTableStyle="TableStyleMedium2" defaultPivotStyle="PivotStyleLight16"/>
  <colors>
    <mruColors>
      <color rgb="FFFFFF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B196-5CC7-4C81-A785-8881607045EC}">
  <dimension ref="A1:K179"/>
  <sheetViews>
    <sheetView tabSelected="1" workbookViewId="0">
      <pane ySplit="2" topLeftCell="A3" activePane="bottomLeft" state="frozen"/>
      <selection pane="bottomLeft" activeCell="A3" sqref="A3:XFD3"/>
    </sheetView>
  </sheetViews>
  <sheetFormatPr baseColWidth="10" defaultRowHeight="11.25" x14ac:dyDescent="0.2"/>
  <cols>
    <col min="1" max="1" width="3.5703125" style="8" bestFit="1" customWidth="1"/>
    <col min="2" max="2" width="6.140625" style="8" bestFit="1" customWidth="1"/>
    <col min="3" max="3" width="49.5703125" style="8" bestFit="1" customWidth="1"/>
    <col min="4" max="4" width="5.42578125" style="12" bestFit="1" customWidth="1"/>
    <col min="5" max="5" width="5.140625" style="12" bestFit="1" customWidth="1"/>
    <col min="6" max="6" width="7.5703125" style="12" bestFit="1" customWidth="1"/>
    <col min="7" max="7" width="6.42578125" style="8" customWidth="1"/>
    <col min="8" max="8" width="6" style="8" customWidth="1"/>
    <col min="9" max="9" width="7.85546875" style="8" bestFit="1" customWidth="1"/>
    <col min="10" max="10" width="14.28515625" style="8" bestFit="1" customWidth="1"/>
    <col min="11" max="11" width="6.140625" style="32" customWidth="1"/>
    <col min="12" max="16384" width="11.42578125" style="8"/>
  </cols>
  <sheetData>
    <row r="1" spans="1:11" ht="42" customHeight="1" x14ac:dyDescent="0.2">
      <c r="D1" s="24" t="s">
        <v>171</v>
      </c>
      <c r="E1" s="25"/>
      <c r="F1" s="22" t="s">
        <v>173</v>
      </c>
      <c r="G1" s="23" t="s">
        <v>179</v>
      </c>
      <c r="H1" s="23"/>
    </row>
    <row r="2" spans="1:11" ht="38.25" x14ac:dyDescent="0.2">
      <c r="A2" s="19" t="s">
        <v>0</v>
      </c>
      <c r="B2" s="19" t="s">
        <v>1</v>
      </c>
      <c r="C2" s="19" t="s">
        <v>2</v>
      </c>
      <c r="D2" s="2" t="s">
        <v>169</v>
      </c>
      <c r="E2" s="3" t="s">
        <v>170</v>
      </c>
      <c r="F2" s="5" t="s">
        <v>178</v>
      </c>
      <c r="G2" s="13" t="s">
        <v>180</v>
      </c>
      <c r="H2" s="13" t="s">
        <v>181</v>
      </c>
      <c r="I2" s="56" t="s">
        <v>192</v>
      </c>
      <c r="J2" s="56" t="s">
        <v>188</v>
      </c>
      <c r="K2" s="56" t="s">
        <v>189</v>
      </c>
    </row>
    <row r="3" spans="1:11" ht="12.95" customHeight="1" x14ac:dyDescent="0.2">
      <c r="A3" s="20">
        <v>590</v>
      </c>
      <c r="B3" s="20">
        <v>590001</v>
      </c>
      <c r="C3" s="21" t="s">
        <v>3</v>
      </c>
      <c r="D3" s="6">
        <v>91</v>
      </c>
      <c r="E3" s="6">
        <v>-20</v>
      </c>
      <c r="F3" s="7">
        <v>81</v>
      </c>
      <c r="G3" s="10">
        <v>10</v>
      </c>
      <c r="H3" s="10" t="s">
        <v>183</v>
      </c>
      <c r="I3" s="48">
        <v>0</v>
      </c>
      <c r="J3" s="51" t="s">
        <v>186</v>
      </c>
      <c r="K3" s="51"/>
    </row>
    <row r="4" spans="1:11" ht="12.95" customHeight="1" x14ac:dyDescent="0.2">
      <c r="A4" s="20">
        <v>590</v>
      </c>
      <c r="B4" s="20">
        <v>590002</v>
      </c>
      <c r="C4" s="21" t="s">
        <v>4</v>
      </c>
      <c r="D4" s="6">
        <v>1</v>
      </c>
      <c r="E4" s="6">
        <v>-12</v>
      </c>
      <c r="F4" s="7">
        <v>7</v>
      </c>
      <c r="G4" s="10">
        <v>18</v>
      </c>
      <c r="H4" s="10">
        <v>6</v>
      </c>
      <c r="I4" s="48">
        <v>5</v>
      </c>
      <c r="J4" s="54" t="s">
        <v>187</v>
      </c>
      <c r="K4" s="51">
        <v>1</v>
      </c>
    </row>
    <row r="5" spans="1:11" ht="12.95" customHeight="1" x14ac:dyDescent="0.2">
      <c r="A5" s="20">
        <v>590</v>
      </c>
      <c r="B5" s="20">
        <v>590003</v>
      </c>
      <c r="C5" s="21" t="s">
        <v>5</v>
      </c>
      <c r="D5" s="6">
        <v>20</v>
      </c>
      <c r="E5" s="6">
        <v>-20</v>
      </c>
      <c r="F5" s="7">
        <v>20</v>
      </c>
      <c r="G5" s="10">
        <v>20</v>
      </c>
      <c r="H5" s="10" t="s">
        <v>183</v>
      </c>
      <c r="I5" s="48">
        <v>1</v>
      </c>
      <c r="J5" s="51" t="s">
        <v>186</v>
      </c>
      <c r="K5" s="51"/>
    </row>
    <row r="6" spans="1:11" ht="12.95" customHeight="1" x14ac:dyDescent="0.2">
      <c r="A6" s="20">
        <v>590</v>
      </c>
      <c r="B6" s="20">
        <v>590004</v>
      </c>
      <c r="C6" s="21" t="s">
        <v>6</v>
      </c>
      <c r="D6" s="6">
        <v>136</v>
      </c>
      <c r="E6" s="6">
        <v>-26</v>
      </c>
      <c r="F6" s="7">
        <v>206</v>
      </c>
      <c r="G6" s="10">
        <v>96</v>
      </c>
      <c r="H6" s="10">
        <v>70</v>
      </c>
      <c r="I6" s="48">
        <v>81</v>
      </c>
      <c r="J6" s="51" t="s">
        <v>186</v>
      </c>
      <c r="K6" s="51"/>
    </row>
    <row r="7" spans="1:11" ht="12.95" customHeight="1" x14ac:dyDescent="0.2">
      <c r="A7" s="20">
        <v>590</v>
      </c>
      <c r="B7" s="20">
        <v>590005</v>
      </c>
      <c r="C7" s="21" t="s">
        <v>7</v>
      </c>
      <c r="D7" s="6">
        <v>209</v>
      </c>
      <c r="E7" s="6">
        <v>-14</v>
      </c>
      <c r="F7" s="7">
        <v>207</v>
      </c>
      <c r="G7" s="10">
        <v>12</v>
      </c>
      <c r="H7" s="10" t="s">
        <v>183</v>
      </c>
      <c r="I7" s="48">
        <v>0</v>
      </c>
      <c r="J7" s="51" t="s">
        <v>186</v>
      </c>
      <c r="K7" s="51"/>
    </row>
    <row r="8" spans="1:11" ht="12.95" customHeight="1" x14ac:dyDescent="0.2">
      <c r="A8" s="20">
        <v>590</v>
      </c>
      <c r="B8" s="20">
        <v>590006</v>
      </c>
      <c r="C8" s="21" t="s">
        <v>8</v>
      </c>
      <c r="D8" s="6">
        <v>168</v>
      </c>
      <c r="E8" s="6">
        <v>-20</v>
      </c>
      <c r="F8" s="7">
        <v>226</v>
      </c>
      <c r="G8" s="10">
        <v>78</v>
      </c>
      <c r="H8" s="10">
        <v>58</v>
      </c>
      <c r="I8" s="48">
        <v>52</v>
      </c>
      <c r="J8" s="54" t="s">
        <v>187</v>
      </c>
      <c r="K8" s="51">
        <v>6</v>
      </c>
    </row>
    <row r="9" spans="1:11" ht="12.95" customHeight="1" x14ac:dyDescent="0.2">
      <c r="A9" s="20">
        <v>590</v>
      </c>
      <c r="B9" s="20">
        <v>590007</v>
      </c>
      <c r="C9" s="21" t="s">
        <v>9</v>
      </c>
      <c r="D9" s="6">
        <v>107</v>
      </c>
      <c r="E9" s="6">
        <v>-16</v>
      </c>
      <c r="F9" s="7">
        <v>131</v>
      </c>
      <c r="G9" s="10">
        <v>40</v>
      </c>
      <c r="H9" s="10">
        <v>24</v>
      </c>
      <c r="I9" s="48">
        <v>28</v>
      </c>
      <c r="J9" s="51" t="s">
        <v>186</v>
      </c>
      <c r="K9" s="51"/>
    </row>
    <row r="10" spans="1:11" ht="12.95" customHeight="1" x14ac:dyDescent="0.2">
      <c r="A10" s="20">
        <v>590</v>
      </c>
      <c r="B10" s="20">
        <v>590008</v>
      </c>
      <c r="C10" s="21" t="s">
        <v>10</v>
      </c>
      <c r="D10" s="6">
        <v>62</v>
      </c>
      <c r="E10" s="6">
        <v>-20</v>
      </c>
      <c r="F10" s="7">
        <v>103</v>
      </c>
      <c r="G10" s="10">
        <v>61</v>
      </c>
      <c r="H10" s="10">
        <v>41</v>
      </c>
      <c r="I10" s="48">
        <v>47</v>
      </c>
      <c r="J10" s="51" t="s">
        <v>186</v>
      </c>
      <c r="K10" s="51"/>
    </row>
    <row r="11" spans="1:11" ht="12.95" customHeight="1" x14ac:dyDescent="0.2">
      <c r="A11" s="20">
        <v>590</v>
      </c>
      <c r="B11" s="20">
        <v>590009</v>
      </c>
      <c r="C11" s="21" t="s">
        <v>11</v>
      </c>
      <c r="D11" s="6">
        <v>47</v>
      </c>
      <c r="E11" s="6">
        <v>-23</v>
      </c>
      <c r="F11" s="7">
        <v>40</v>
      </c>
      <c r="G11" s="10">
        <v>16</v>
      </c>
      <c r="H11" s="10" t="s">
        <v>183</v>
      </c>
      <c r="I11" s="48">
        <v>0</v>
      </c>
      <c r="J11" s="51" t="s">
        <v>186</v>
      </c>
      <c r="K11" s="51"/>
    </row>
    <row r="12" spans="1:11" ht="12.95" customHeight="1" x14ac:dyDescent="0.2">
      <c r="A12" s="20">
        <v>590</v>
      </c>
      <c r="B12" s="20">
        <v>590010</v>
      </c>
      <c r="C12" s="21" t="s">
        <v>12</v>
      </c>
      <c r="D12" s="6">
        <v>26</v>
      </c>
      <c r="E12" s="6">
        <v>-16</v>
      </c>
      <c r="F12" s="7">
        <v>57</v>
      </c>
      <c r="G12" s="10">
        <v>47</v>
      </c>
      <c r="H12" s="10">
        <v>31</v>
      </c>
      <c r="I12" s="48">
        <v>34</v>
      </c>
      <c r="J12" s="51" t="s">
        <v>186</v>
      </c>
      <c r="K12" s="51"/>
    </row>
    <row r="13" spans="1:11" ht="12.95" customHeight="1" x14ac:dyDescent="0.2">
      <c r="A13" s="20">
        <v>590</v>
      </c>
      <c r="B13" s="20">
        <v>590011</v>
      </c>
      <c r="C13" s="21" t="s">
        <v>13</v>
      </c>
      <c r="D13" s="6">
        <v>191</v>
      </c>
      <c r="E13" s="6">
        <v>-26</v>
      </c>
      <c r="F13" s="7">
        <v>188</v>
      </c>
      <c r="G13" s="10">
        <v>23</v>
      </c>
      <c r="H13" s="10" t="s">
        <v>183</v>
      </c>
      <c r="I13" s="48">
        <v>0</v>
      </c>
      <c r="J13" s="51" t="s">
        <v>186</v>
      </c>
      <c r="K13" s="51"/>
    </row>
    <row r="14" spans="1:11" ht="12.95" customHeight="1" x14ac:dyDescent="0.2">
      <c r="A14" s="20">
        <v>590</v>
      </c>
      <c r="B14" s="20">
        <v>590012</v>
      </c>
      <c r="C14" s="21" t="s">
        <v>14</v>
      </c>
      <c r="D14" s="6">
        <v>9</v>
      </c>
      <c r="E14" s="6">
        <v>-24</v>
      </c>
      <c r="F14" s="7">
        <v>26</v>
      </c>
      <c r="G14" s="10">
        <v>41</v>
      </c>
      <c r="H14" s="10">
        <v>17</v>
      </c>
      <c r="I14" s="48">
        <v>15</v>
      </c>
      <c r="J14" s="51" t="s">
        <v>186</v>
      </c>
      <c r="K14" s="51"/>
    </row>
    <row r="15" spans="1:11" ht="12.95" customHeight="1" x14ac:dyDescent="0.2">
      <c r="A15" s="20">
        <v>590</v>
      </c>
      <c r="B15" s="20">
        <v>590013</v>
      </c>
      <c r="C15" s="21" t="s">
        <v>15</v>
      </c>
      <c r="D15" s="6">
        <v>1</v>
      </c>
      <c r="E15" s="9"/>
      <c r="F15" s="7">
        <v>1</v>
      </c>
      <c r="G15" s="10" t="s">
        <v>183</v>
      </c>
      <c r="H15" s="10" t="s">
        <v>183</v>
      </c>
      <c r="I15" s="48">
        <v>0</v>
      </c>
      <c r="J15" s="51" t="s">
        <v>186</v>
      </c>
      <c r="K15" s="51"/>
    </row>
    <row r="16" spans="1:11" ht="12.95" customHeight="1" x14ac:dyDescent="0.2">
      <c r="A16" s="20">
        <v>590</v>
      </c>
      <c r="B16" s="20">
        <v>590016</v>
      </c>
      <c r="C16" s="21" t="s">
        <v>16</v>
      </c>
      <c r="D16" s="6">
        <v>26</v>
      </c>
      <c r="E16" s="6">
        <v>-21</v>
      </c>
      <c r="F16" s="7">
        <v>37</v>
      </c>
      <c r="G16" s="10">
        <v>32</v>
      </c>
      <c r="H16" s="10">
        <v>11</v>
      </c>
      <c r="I16" s="48">
        <v>12</v>
      </c>
      <c r="J16" s="51" t="s">
        <v>186</v>
      </c>
      <c r="K16" s="51"/>
    </row>
    <row r="17" spans="1:11" ht="12.95" customHeight="1" x14ac:dyDescent="0.2">
      <c r="A17" s="20">
        <v>590</v>
      </c>
      <c r="B17" s="20">
        <v>590017</v>
      </c>
      <c r="C17" s="21" t="s">
        <v>17</v>
      </c>
      <c r="D17" s="6">
        <v>112</v>
      </c>
      <c r="E17" s="6">
        <v>-16</v>
      </c>
      <c r="F17" s="7">
        <v>69</v>
      </c>
      <c r="G17" s="10" t="s">
        <v>183</v>
      </c>
      <c r="H17" s="10" t="s">
        <v>183</v>
      </c>
      <c r="I17" s="48">
        <v>50</v>
      </c>
      <c r="J17" s="54" t="s">
        <v>187</v>
      </c>
      <c r="K17" s="51">
        <v>-50</v>
      </c>
    </row>
    <row r="18" spans="1:11" ht="12.95" customHeight="1" x14ac:dyDescent="0.2">
      <c r="A18" s="20">
        <v>590</v>
      </c>
      <c r="B18" s="20">
        <v>590018</v>
      </c>
      <c r="C18" s="21" t="s">
        <v>18</v>
      </c>
      <c r="D18" s="6">
        <v>263</v>
      </c>
      <c r="E18" s="6">
        <v>-13</v>
      </c>
      <c r="F18" s="7">
        <v>158</v>
      </c>
      <c r="G18" s="10" t="s">
        <v>183</v>
      </c>
      <c r="H18" s="10" t="s">
        <v>183</v>
      </c>
      <c r="I18" s="48">
        <v>0</v>
      </c>
      <c r="J18" s="51" t="s">
        <v>186</v>
      </c>
      <c r="K18" s="51"/>
    </row>
    <row r="19" spans="1:11" ht="12.95" customHeight="1" x14ac:dyDescent="0.2">
      <c r="A19" s="20">
        <v>590</v>
      </c>
      <c r="B19" s="20">
        <v>590019</v>
      </c>
      <c r="C19" s="21" t="s">
        <v>19</v>
      </c>
      <c r="D19" s="6">
        <v>45</v>
      </c>
      <c r="E19" s="6">
        <v>-39</v>
      </c>
      <c r="F19" s="7">
        <v>109</v>
      </c>
      <c r="G19" s="10">
        <v>103</v>
      </c>
      <c r="H19" s="10">
        <v>64</v>
      </c>
      <c r="I19" s="48">
        <v>65</v>
      </c>
      <c r="J19" s="51" t="s">
        <v>186</v>
      </c>
      <c r="K19" s="51"/>
    </row>
    <row r="20" spans="1:11" ht="12.95" customHeight="1" x14ac:dyDescent="0.2">
      <c r="A20" s="20">
        <v>590</v>
      </c>
      <c r="B20" s="20">
        <v>590061</v>
      </c>
      <c r="C20" s="21" t="s">
        <v>20</v>
      </c>
      <c r="D20" s="6">
        <v>69</v>
      </c>
      <c r="E20" s="6">
        <v>-14</v>
      </c>
      <c r="F20" s="7">
        <v>68</v>
      </c>
      <c r="G20" s="10">
        <v>13</v>
      </c>
      <c r="H20" s="10" t="s">
        <v>183</v>
      </c>
      <c r="I20" s="48">
        <v>0</v>
      </c>
      <c r="J20" s="51" t="s">
        <v>186</v>
      </c>
      <c r="K20" s="51"/>
    </row>
    <row r="21" spans="1:11" ht="12.95" customHeight="1" x14ac:dyDescent="0.2">
      <c r="A21" s="20">
        <v>590</v>
      </c>
      <c r="B21" s="20">
        <v>590101</v>
      </c>
      <c r="C21" s="21" t="s">
        <v>21</v>
      </c>
      <c r="D21" s="6">
        <v>77</v>
      </c>
      <c r="E21" s="6">
        <v>-3</v>
      </c>
      <c r="F21" s="7">
        <v>84</v>
      </c>
      <c r="G21" s="10">
        <v>10</v>
      </c>
      <c r="H21" s="10">
        <v>7</v>
      </c>
      <c r="I21" s="48">
        <v>8</v>
      </c>
      <c r="J21" s="51" t="s">
        <v>186</v>
      </c>
      <c r="K21" s="51"/>
    </row>
    <row r="22" spans="1:11" ht="12.95" customHeight="1" x14ac:dyDescent="0.2">
      <c r="A22" s="20">
        <v>590</v>
      </c>
      <c r="B22" s="20">
        <v>590102</v>
      </c>
      <c r="C22" s="21" t="s">
        <v>22</v>
      </c>
      <c r="D22" s="6">
        <v>8</v>
      </c>
      <c r="E22" s="9"/>
      <c r="F22" s="7">
        <v>5</v>
      </c>
      <c r="G22" s="10" t="s">
        <v>183</v>
      </c>
      <c r="H22" s="10" t="s">
        <v>183</v>
      </c>
      <c r="I22" s="48">
        <v>0</v>
      </c>
      <c r="J22" s="51" t="s">
        <v>186</v>
      </c>
      <c r="K22" s="51"/>
    </row>
    <row r="23" spans="1:11" ht="12.95" customHeight="1" x14ac:dyDescent="0.2">
      <c r="A23" s="20">
        <v>590</v>
      </c>
      <c r="B23" s="20">
        <v>590103</v>
      </c>
      <c r="C23" s="21" t="s">
        <v>23</v>
      </c>
      <c r="D23" s="6">
        <v>16</v>
      </c>
      <c r="E23" s="6">
        <v>-3</v>
      </c>
      <c r="F23" s="7">
        <v>26</v>
      </c>
      <c r="G23" s="10">
        <v>13</v>
      </c>
      <c r="H23" s="10">
        <v>10</v>
      </c>
      <c r="I23" s="48">
        <v>10</v>
      </c>
      <c r="J23" s="51" t="s">
        <v>186</v>
      </c>
      <c r="K23" s="51"/>
    </row>
    <row r="24" spans="1:11" ht="12.95" customHeight="1" x14ac:dyDescent="0.2">
      <c r="A24" s="20">
        <v>590</v>
      </c>
      <c r="B24" s="20">
        <v>590104</v>
      </c>
      <c r="C24" s="21" t="s">
        <v>24</v>
      </c>
      <c r="D24" s="6">
        <v>2</v>
      </c>
      <c r="E24" s="6">
        <v>-5</v>
      </c>
      <c r="F24" s="7">
        <v>2</v>
      </c>
      <c r="G24" s="10">
        <v>5</v>
      </c>
      <c r="H24" s="10" t="s">
        <v>183</v>
      </c>
      <c r="I24" s="48">
        <v>1</v>
      </c>
      <c r="J24" s="51" t="s">
        <v>186</v>
      </c>
      <c r="K24" s="51"/>
    </row>
    <row r="25" spans="1:11" ht="12.95" customHeight="1" x14ac:dyDescent="0.2">
      <c r="A25" s="20">
        <v>590</v>
      </c>
      <c r="B25" s="20">
        <v>590105</v>
      </c>
      <c r="C25" s="21" t="s">
        <v>25</v>
      </c>
      <c r="D25" s="6">
        <v>78</v>
      </c>
      <c r="E25" s="6">
        <v>-8</v>
      </c>
      <c r="F25" s="7">
        <v>104</v>
      </c>
      <c r="G25" s="10">
        <v>34</v>
      </c>
      <c r="H25" s="10">
        <v>26</v>
      </c>
      <c r="I25" s="48">
        <v>26</v>
      </c>
      <c r="J25" s="51" t="s">
        <v>186</v>
      </c>
      <c r="K25" s="51"/>
    </row>
    <row r="26" spans="1:11" ht="12.95" customHeight="1" x14ac:dyDescent="0.2">
      <c r="A26" s="20">
        <v>590</v>
      </c>
      <c r="B26" s="20">
        <v>590106</v>
      </c>
      <c r="C26" s="21" t="s">
        <v>26</v>
      </c>
      <c r="D26" s="6">
        <v>13</v>
      </c>
      <c r="E26" s="6">
        <v>-1</v>
      </c>
      <c r="F26" s="7">
        <v>23</v>
      </c>
      <c r="G26" s="10">
        <v>11</v>
      </c>
      <c r="H26" s="10">
        <v>10</v>
      </c>
      <c r="I26" s="48">
        <v>10</v>
      </c>
      <c r="J26" s="51" t="s">
        <v>186</v>
      </c>
      <c r="K26" s="51"/>
    </row>
    <row r="27" spans="1:11" ht="12.95" customHeight="1" x14ac:dyDescent="0.2">
      <c r="A27" s="20">
        <v>590</v>
      </c>
      <c r="B27" s="20">
        <v>590107</v>
      </c>
      <c r="C27" s="21" t="s">
        <v>27</v>
      </c>
      <c r="D27" s="6">
        <v>21</v>
      </c>
      <c r="E27" s="6">
        <v>-5</v>
      </c>
      <c r="F27" s="7">
        <v>35</v>
      </c>
      <c r="G27" s="10">
        <v>19</v>
      </c>
      <c r="H27" s="10">
        <v>14</v>
      </c>
      <c r="I27" s="48">
        <v>15</v>
      </c>
      <c r="J27" s="51" t="s">
        <v>186</v>
      </c>
      <c r="K27" s="51"/>
    </row>
    <row r="28" spans="1:11" ht="12.95" customHeight="1" x14ac:dyDescent="0.2">
      <c r="A28" s="20">
        <v>590</v>
      </c>
      <c r="B28" s="20">
        <v>590108</v>
      </c>
      <c r="C28" s="21" t="s">
        <v>28</v>
      </c>
      <c r="D28" s="6">
        <v>29</v>
      </c>
      <c r="E28" s="6">
        <v>-11</v>
      </c>
      <c r="F28" s="7">
        <v>67</v>
      </c>
      <c r="G28" s="10">
        <v>49</v>
      </c>
      <c r="H28" s="10">
        <v>38</v>
      </c>
      <c r="I28" s="48">
        <v>33</v>
      </c>
      <c r="J28" s="54" t="s">
        <v>187</v>
      </c>
      <c r="K28" s="51">
        <v>5</v>
      </c>
    </row>
    <row r="29" spans="1:11" ht="12.95" customHeight="1" x14ac:dyDescent="0.2">
      <c r="A29" s="20">
        <v>590</v>
      </c>
      <c r="B29" s="20">
        <v>590109</v>
      </c>
      <c r="C29" s="21" t="s">
        <v>29</v>
      </c>
      <c r="D29" s="9"/>
      <c r="E29" s="9"/>
      <c r="F29" s="7">
        <v>0</v>
      </c>
      <c r="G29" s="10" t="s">
        <v>183</v>
      </c>
      <c r="H29" s="10" t="s">
        <v>183</v>
      </c>
      <c r="I29" s="48">
        <v>0</v>
      </c>
      <c r="J29" s="51" t="s">
        <v>186</v>
      </c>
      <c r="K29" s="51"/>
    </row>
    <row r="30" spans="1:11" ht="12.95" customHeight="1" x14ac:dyDescent="0.2">
      <c r="A30" s="20">
        <v>590</v>
      </c>
      <c r="B30" s="20">
        <v>590110</v>
      </c>
      <c r="C30" s="21" t="s">
        <v>30</v>
      </c>
      <c r="D30" s="6">
        <v>15</v>
      </c>
      <c r="E30" s="6">
        <v>-3</v>
      </c>
      <c r="F30" s="7">
        <v>34</v>
      </c>
      <c r="G30" s="10">
        <v>22</v>
      </c>
      <c r="H30" s="10">
        <v>19</v>
      </c>
      <c r="I30" s="48">
        <v>15</v>
      </c>
      <c r="J30" s="51" t="s">
        <v>186</v>
      </c>
      <c r="K30" s="51"/>
    </row>
    <row r="31" spans="1:11" ht="12.95" customHeight="1" x14ac:dyDescent="0.2">
      <c r="A31" s="20">
        <v>590</v>
      </c>
      <c r="B31" s="20">
        <v>590111</v>
      </c>
      <c r="C31" s="21" t="s">
        <v>31</v>
      </c>
      <c r="D31" s="6">
        <v>20</v>
      </c>
      <c r="E31" s="6">
        <v>-1</v>
      </c>
      <c r="F31" s="7">
        <v>23</v>
      </c>
      <c r="G31" s="10">
        <v>4</v>
      </c>
      <c r="H31" s="10">
        <v>3</v>
      </c>
      <c r="I31" s="48">
        <v>1</v>
      </c>
      <c r="J31" s="54" t="s">
        <v>187</v>
      </c>
      <c r="K31" s="51">
        <v>2</v>
      </c>
    </row>
    <row r="32" spans="1:11" ht="12.95" customHeight="1" x14ac:dyDescent="0.2">
      <c r="A32" s="20">
        <v>590</v>
      </c>
      <c r="B32" s="20">
        <v>590112</v>
      </c>
      <c r="C32" s="21" t="s">
        <v>32</v>
      </c>
      <c r="D32" s="6">
        <v>8</v>
      </c>
      <c r="E32" s="9"/>
      <c r="F32" s="7">
        <v>4</v>
      </c>
      <c r="G32" s="10" t="s">
        <v>183</v>
      </c>
      <c r="H32" s="10" t="s">
        <v>183</v>
      </c>
      <c r="I32" s="48">
        <v>0</v>
      </c>
      <c r="J32" s="51" t="s">
        <v>186</v>
      </c>
      <c r="K32" s="51"/>
    </row>
    <row r="33" spans="1:11" ht="12.95" customHeight="1" x14ac:dyDescent="0.2">
      <c r="A33" s="20">
        <v>590</v>
      </c>
      <c r="B33" s="20">
        <v>590113</v>
      </c>
      <c r="C33" s="21" t="s">
        <v>33</v>
      </c>
      <c r="D33" s="6">
        <v>9</v>
      </c>
      <c r="E33" s="6">
        <v>-2</v>
      </c>
      <c r="F33" s="7">
        <v>8</v>
      </c>
      <c r="G33" s="10">
        <v>1</v>
      </c>
      <c r="H33" s="10" t="s">
        <v>183</v>
      </c>
      <c r="I33" s="48">
        <v>0</v>
      </c>
      <c r="J33" s="51" t="s">
        <v>186</v>
      </c>
      <c r="K33" s="51"/>
    </row>
    <row r="34" spans="1:11" ht="12.95" customHeight="1" x14ac:dyDescent="0.2">
      <c r="A34" s="20">
        <v>590</v>
      </c>
      <c r="B34" s="20">
        <v>590115</v>
      </c>
      <c r="C34" s="21" t="s">
        <v>34</v>
      </c>
      <c r="D34" s="6">
        <v>10</v>
      </c>
      <c r="E34" s="6">
        <v>-3</v>
      </c>
      <c r="F34" s="7">
        <v>9</v>
      </c>
      <c r="G34" s="10">
        <v>2</v>
      </c>
      <c r="H34" s="10" t="s">
        <v>183</v>
      </c>
      <c r="I34" s="48">
        <v>0</v>
      </c>
      <c r="J34" s="51" t="s">
        <v>186</v>
      </c>
      <c r="K34" s="51"/>
    </row>
    <row r="35" spans="1:11" ht="12.95" customHeight="1" x14ac:dyDescent="0.2">
      <c r="A35" s="20">
        <v>590</v>
      </c>
      <c r="B35" s="20">
        <v>590116</v>
      </c>
      <c r="C35" s="21" t="s">
        <v>35</v>
      </c>
      <c r="D35" s="9"/>
      <c r="E35" s="9"/>
      <c r="F35" s="7">
        <v>1</v>
      </c>
      <c r="G35" s="10">
        <v>1</v>
      </c>
      <c r="H35" s="10">
        <v>1</v>
      </c>
      <c r="I35" s="48">
        <v>1</v>
      </c>
      <c r="J35" s="51" t="s">
        <v>186</v>
      </c>
      <c r="K35" s="51"/>
    </row>
    <row r="36" spans="1:11" ht="12.95" customHeight="1" x14ac:dyDescent="0.2">
      <c r="A36" s="20">
        <v>590</v>
      </c>
      <c r="B36" s="20">
        <v>590117</v>
      </c>
      <c r="C36" s="21" t="s">
        <v>36</v>
      </c>
      <c r="D36" s="6">
        <v>13</v>
      </c>
      <c r="E36" s="6">
        <v>-1</v>
      </c>
      <c r="F36" s="7">
        <v>6</v>
      </c>
      <c r="G36" s="10" t="s">
        <v>183</v>
      </c>
      <c r="H36" s="10" t="s">
        <v>183</v>
      </c>
      <c r="I36" s="48">
        <v>0</v>
      </c>
      <c r="J36" s="51" t="s">
        <v>186</v>
      </c>
      <c r="K36" s="51"/>
    </row>
    <row r="37" spans="1:11" ht="12.95" customHeight="1" x14ac:dyDescent="0.2">
      <c r="A37" s="20">
        <v>590</v>
      </c>
      <c r="B37" s="20">
        <v>590118</v>
      </c>
      <c r="C37" s="21" t="s">
        <v>37</v>
      </c>
      <c r="D37" s="6">
        <v>14</v>
      </c>
      <c r="E37" s="6">
        <v>-1</v>
      </c>
      <c r="F37" s="7">
        <v>25</v>
      </c>
      <c r="G37" s="10">
        <v>12</v>
      </c>
      <c r="H37" s="10">
        <v>11</v>
      </c>
      <c r="I37" s="48">
        <v>11</v>
      </c>
      <c r="J37" s="51" t="s">
        <v>186</v>
      </c>
      <c r="K37" s="51"/>
    </row>
    <row r="38" spans="1:11" ht="12.95" customHeight="1" x14ac:dyDescent="0.2">
      <c r="A38" s="20">
        <v>590</v>
      </c>
      <c r="B38" s="20">
        <v>590119</v>
      </c>
      <c r="C38" s="21" t="s">
        <v>38</v>
      </c>
      <c r="D38" s="6">
        <v>12</v>
      </c>
      <c r="E38" s="9"/>
      <c r="F38" s="7">
        <v>18</v>
      </c>
      <c r="G38" s="10">
        <v>6</v>
      </c>
      <c r="H38" s="10">
        <v>6</v>
      </c>
      <c r="I38" s="48">
        <v>6</v>
      </c>
      <c r="J38" s="51" t="s">
        <v>186</v>
      </c>
      <c r="K38" s="51"/>
    </row>
    <row r="39" spans="1:11" ht="12.95" customHeight="1" x14ac:dyDescent="0.2">
      <c r="A39" s="20">
        <v>590</v>
      </c>
      <c r="B39" s="20">
        <v>590120</v>
      </c>
      <c r="C39" s="21" t="s">
        <v>39</v>
      </c>
      <c r="D39" s="6">
        <v>6</v>
      </c>
      <c r="E39" s="9"/>
      <c r="F39" s="7">
        <v>3</v>
      </c>
      <c r="G39" s="10" t="s">
        <v>183</v>
      </c>
      <c r="H39" s="10" t="s">
        <v>183</v>
      </c>
      <c r="I39" s="48">
        <v>0</v>
      </c>
      <c r="J39" s="51" t="s">
        <v>186</v>
      </c>
      <c r="K39" s="51"/>
    </row>
    <row r="40" spans="1:11" ht="12.95" customHeight="1" x14ac:dyDescent="0.2">
      <c r="A40" s="20">
        <v>590</v>
      </c>
      <c r="B40" s="20">
        <v>590122</v>
      </c>
      <c r="C40" s="21" t="s">
        <v>40</v>
      </c>
      <c r="D40" s="6">
        <v>2</v>
      </c>
      <c r="E40" s="9"/>
      <c r="F40" s="7">
        <v>0</v>
      </c>
      <c r="G40" s="10" t="s">
        <v>183</v>
      </c>
      <c r="H40" s="10" t="s">
        <v>183</v>
      </c>
      <c r="I40" s="48">
        <v>0</v>
      </c>
      <c r="J40" s="51" t="s">
        <v>186</v>
      </c>
      <c r="K40" s="51"/>
    </row>
    <row r="41" spans="1:11" ht="12.95" customHeight="1" x14ac:dyDescent="0.2">
      <c r="A41" s="20">
        <v>590</v>
      </c>
      <c r="B41" s="20">
        <v>590123</v>
      </c>
      <c r="C41" s="21" t="s">
        <v>41</v>
      </c>
      <c r="D41" s="6">
        <v>6</v>
      </c>
      <c r="E41" s="9"/>
      <c r="F41" s="7">
        <v>5</v>
      </c>
      <c r="G41" s="10" t="s">
        <v>183</v>
      </c>
      <c r="H41" s="10" t="s">
        <v>183</v>
      </c>
      <c r="I41" s="48">
        <v>0</v>
      </c>
      <c r="J41" s="51" t="s">
        <v>186</v>
      </c>
      <c r="K41" s="51"/>
    </row>
    <row r="42" spans="1:11" ht="12.95" customHeight="1" x14ac:dyDescent="0.2">
      <c r="A42" s="20">
        <v>590</v>
      </c>
      <c r="B42" s="20">
        <v>590124</v>
      </c>
      <c r="C42" s="21" t="s">
        <v>42</v>
      </c>
      <c r="D42" s="6">
        <v>3</v>
      </c>
      <c r="E42" s="6">
        <v>-3</v>
      </c>
      <c r="F42" s="7">
        <v>10</v>
      </c>
      <c r="G42" s="10">
        <v>10</v>
      </c>
      <c r="H42" s="10">
        <v>7</v>
      </c>
      <c r="I42" s="48">
        <v>7</v>
      </c>
      <c r="J42" s="51" t="s">
        <v>186</v>
      </c>
      <c r="K42" s="51"/>
    </row>
    <row r="43" spans="1:11" ht="12.95" customHeight="1" x14ac:dyDescent="0.2">
      <c r="A43" s="20">
        <v>590</v>
      </c>
      <c r="B43" s="20">
        <v>590125</v>
      </c>
      <c r="C43" s="21" t="s">
        <v>43</v>
      </c>
      <c r="D43" s="6">
        <v>14</v>
      </c>
      <c r="E43" s="6">
        <v>-1</v>
      </c>
      <c r="F43" s="7">
        <v>24</v>
      </c>
      <c r="G43" s="10">
        <v>11</v>
      </c>
      <c r="H43" s="10">
        <v>10</v>
      </c>
      <c r="I43" s="48">
        <v>10</v>
      </c>
      <c r="J43" s="51" t="s">
        <v>186</v>
      </c>
      <c r="K43" s="51"/>
    </row>
    <row r="44" spans="1:11" ht="12.95" customHeight="1" x14ac:dyDescent="0.2">
      <c r="A44" s="20">
        <v>590</v>
      </c>
      <c r="B44" s="20">
        <v>590205</v>
      </c>
      <c r="C44" s="21" t="s">
        <v>44</v>
      </c>
      <c r="D44" s="6">
        <v>17</v>
      </c>
      <c r="E44" s="9"/>
      <c r="F44" s="7">
        <v>7</v>
      </c>
      <c r="G44" s="10" t="s">
        <v>183</v>
      </c>
      <c r="H44" s="10" t="s">
        <v>183</v>
      </c>
      <c r="I44" s="48">
        <v>0</v>
      </c>
      <c r="J44" s="51" t="s">
        <v>186</v>
      </c>
      <c r="K44" s="51"/>
    </row>
    <row r="45" spans="1:11" ht="12.95" customHeight="1" x14ac:dyDescent="0.2">
      <c r="A45" s="20">
        <v>590</v>
      </c>
      <c r="B45" s="20">
        <v>590206</v>
      </c>
      <c r="C45" s="21" t="s">
        <v>45</v>
      </c>
      <c r="D45" s="6">
        <v>28</v>
      </c>
      <c r="E45" s="6">
        <v>-1</v>
      </c>
      <c r="F45" s="7">
        <v>27</v>
      </c>
      <c r="G45" s="10" t="s">
        <v>183</v>
      </c>
      <c r="H45" s="10" t="s">
        <v>183</v>
      </c>
      <c r="I45" s="48">
        <v>0</v>
      </c>
      <c r="J45" s="51" t="s">
        <v>186</v>
      </c>
      <c r="K45" s="51"/>
    </row>
    <row r="46" spans="1:11" ht="12.95" customHeight="1" x14ac:dyDescent="0.2">
      <c r="A46" s="20">
        <v>590</v>
      </c>
      <c r="B46" s="20">
        <v>590207</v>
      </c>
      <c r="C46" s="21" t="s">
        <v>46</v>
      </c>
      <c r="D46" s="6">
        <v>1</v>
      </c>
      <c r="E46" s="9"/>
      <c r="F46" s="7">
        <v>0</v>
      </c>
      <c r="G46" s="10" t="s">
        <v>183</v>
      </c>
      <c r="H46" s="10" t="s">
        <v>183</v>
      </c>
      <c r="I46" s="48">
        <v>0</v>
      </c>
      <c r="J46" s="51" t="s">
        <v>186</v>
      </c>
      <c r="K46" s="51"/>
    </row>
    <row r="47" spans="1:11" ht="12.95" customHeight="1" x14ac:dyDescent="0.2">
      <c r="A47" s="20">
        <v>590</v>
      </c>
      <c r="B47" s="20">
        <v>590208</v>
      </c>
      <c r="C47" s="21" t="s">
        <v>47</v>
      </c>
      <c r="D47" s="6">
        <v>2</v>
      </c>
      <c r="E47" s="9"/>
      <c r="F47" s="7">
        <v>2</v>
      </c>
      <c r="G47" s="10" t="s">
        <v>183</v>
      </c>
      <c r="H47" s="10" t="s">
        <v>183</v>
      </c>
      <c r="I47" s="48">
        <v>0</v>
      </c>
      <c r="J47" s="51" t="s">
        <v>186</v>
      </c>
      <c r="K47" s="51"/>
    </row>
    <row r="48" spans="1:11" ht="12.95" customHeight="1" x14ac:dyDescent="0.2">
      <c r="A48" s="20">
        <v>590</v>
      </c>
      <c r="B48" s="20">
        <v>590210</v>
      </c>
      <c r="C48" s="21" t="s">
        <v>48</v>
      </c>
      <c r="D48" s="9"/>
      <c r="E48" s="9"/>
      <c r="F48" s="7">
        <v>0</v>
      </c>
      <c r="G48" s="10" t="s">
        <v>183</v>
      </c>
      <c r="H48" s="10" t="s">
        <v>183</v>
      </c>
      <c r="I48" s="48">
        <v>0</v>
      </c>
      <c r="J48" s="51" t="s">
        <v>186</v>
      </c>
      <c r="K48" s="51"/>
    </row>
    <row r="49" spans="1:11" ht="12.95" customHeight="1" x14ac:dyDescent="0.2">
      <c r="A49" s="20">
        <v>590</v>
      </c>
      <c r="B49" s="20">
        <v>590212</v>
      </c>
      <c r="C49" s="21" t="s">
        <v>49</v>
      </c>
      <c r="D49" s="6">
        <v>6</v>
      </c>
      <c r="E49" s="9"/>
      <c r="F49" s="7">
        <v>2</v>
      </c>
      <c r="G49" s="10" t="s">
        <v>183</v>
      </c>
      <c r="H49" s="10" t="s">
        <v>183</v>
      </c>
      <c r="I49" s="48">
        <v>0</v>
      </c>
      <c r="J49" s="51" t="s">
        <v>186</v>
      </c>
      <c r="K49" s="51"/>
    </row>
    <row r="50" spans="1:11" ht="12.95" customHeight="1" x14ac:dyDescent="0.2">
      <c r="A50" s="20">
        <v>590</v>
      </c>
      <c r="B50" s="20">
        <v>590214</v>
      </c>
      <c r="C50" s="21" t="s">
        <v>50</v>
      </c>
      <c r="D50" s="6">
        <v>14</v>
      </c>
      <c r="E50" s="9"/>
      <c r="F50" s="7">
        <v>0</v>
      </c>
      <c r="G50" s="10" t="s">
        <v>183</v>
      </c>
      <c r="H50" s="10" t="s">
        <v>183</v>
      </c>
      <c r="I50" s="48">
        <v>0</v>
      </c>
      <c r="J50" s="51" t="s">
        <v>186</v>
      </c>
      <c r="K50" s="51"/>
    </row>
    <row r="51" spans="1:11" ht="12.95" customHeight="1" x14ac:dyDescent="0.2">
      <c r="A51" s="20">
        <v>590</v>
      </c>
      <c r="B51" s="20">
        <v>590215</v>
      </c>
      <c r="C51" s="21" t="s">
        <v>51</v>
      </c>
      <c r="D51" s="6">
        <v>1</v>
      </c>
      <c r="E51" s="9"/>
      <c r="F51" s="7">
        <v>0</v>
      </c>
      <c r="G51" s="10" t="s">
        <v>183</v>
      </c>
      <c r="H51" s="10" t="s">
        <v>183</v>
      </c>
      <c r="I51" s="48">
        <v>0</v>
      </c>
      <c r="J51" s="51" t="s">
        <v>186</v>
      </c>
      <c r="K51" s="51"/>
    </row>
    <row r="52" spans="1:11" ht="12.95" customHeight="1" x14ac:dyDescent="0.2">
      <c r="A52" s="20">
        <v>590</v>
      </c>
      <c r="B52" s="20">
        <v>590216</v>
      </c>
      <c r="C52" s="21" t="s">
        <v>52</v>
      </c>
      <c r="D52" s="6">
        <v>6</v>
      </c>
      <c r="E52" s="6">
        <v>-18</v>
      </c>
      <c r="F52" s="7">
        <v>26</v>
      </c>
      <c r="G52" s="10">
        <v>38</v>
      </c>
      <c r="H52" s="10">
        <v>20</v>
      </c>
      <c r="I52" s="48">
        <v>23</v>
      </c>
      <c r="J52" s="51" t="s">
        <v>186</v>
      </c>
      <c r="K52" s="51"/>
    </row>
    <row r="53" spans="1:11" ht="12.95" customHeight="1" x14ac:dyDescent="0.2">
      <c r="A53" s="20">
        <v>590</v>
      </c>
      <c r="B53" s="20">
        <v>590219</v>
      </c>
      <c r="C53" s="21" t="s">
        <v>53</v>
      </c>
      <c r="D53" s="6">
        <v>20</v>
      </c>
      <c r="E53" s="9"/>
      <c r="F53" s="7">
        <v>9</v>
      </c>
      <c r="G53" s="10" t="s">
        <v>183</v>
      </c>
      <c r="H53" s="10" t="s">
        <v>183</v>
      </c>
      <c r="I53" s="48">
        <v>0</v>
      </c>
      <c r="J53" s="51" t="s">
        <v>186</v>
      </c>
      <c r="K53" s="51"/>
    </row>
    <row r="54" spans="1:11" ht="12.95" customHeight="1" x14ac:dyDescent="0.2">
      <c r="A54" s="20">
        <v>590</v>
      </c>
      <c r="B54" s="20">
        <v>590220</v>
      </c>
      <c r="C54" s="21" t="s">
        <v>54</v>
      </c>
      <c r="D54" s="6">
        <v>29</v>
      </c>
      <c r="E54" s="9"/>
      <c r="F54" s="7">
        <v>45</v>
      </c>
      <c r="G54" s="10">
        <v>16</v>
      </c>
      <c r="H54" s="10">
        <v>16</v>
      </c>
      <c r="I54" s="48">
        <v>16</v>
      </c>
      <c r="J54" s="51" t="s">
        <v>186</v>
      </c>
      <c r="K54" s="51"/>
    </row>
    <row r="55" spans="1:11" ht="12.95" customHeight="1" x14ac:dyDescent="0.2">
      <c r="A55" s="20">
        <v>590</v>
      </c>
      <c r="B55" s="20">
        <v>590221</v>
      </c>
      <c r="C55" s="21" t="s">
        <v>55</v>
      </c>
      <c r="D55" s="6">
        <v>17</v>
      </c>
      <c r="E55" s="6">
        <v>-4</v>
      </c>
      <c r="F55" s="7">
        <v>49</v>
      </c>
      <c r="G55" s="10">
        <v>36</v>
      </c>
      <c r="H55" s="10">
        <v>32</v>
      </c>
      <c r="I55" s="48">
        <v>27</v>
      </c>
      <c r="J55" s="54" t="s">
        <v>187</v>
      </c>
      <c r="K55" s="51">
        <v>5</v>
      </c>
    </row>
    <row r="56" spans="1:11" ht="12.95" customHeight="1" x14ac:dyDescent="0.2">
      <c r="A56" s="20">
        <v>590</v>
      </c>
      <c r="B56" s="20">
        <v>590222</v>
      </c>
      <c r="C56" s="21" t="s">
        <v>56</v>
      </c>
      <c r="D56" s="6">
        <v>46</v>
      </c>
      <c r="E56" s="6">
        <v>-7</v>
      </c>
      <c r="F56" s="7">
        <v>44</v>
      </c>
      <c r="G56" s="10">
        <v>5</v>
      </c>
      <c r="H56" s="10" t="s">
        <v>183</v>
      </c>
      <c r="I56" s="48">
        <v>1</v>
      </c>
      <c r="J56" s="51" t="s">
        <v>186</v>
      </c>
      <c r="K56" s="51"/>
    </row>
    <row r="57" spans="1:11" ht="12.95" customHeight="1" x14ac:dyDescent="0.2">
      <c r="A57" s="20">
        <v>590</v>
      </c>
      <c r="B57" s="20">
        <v>590225</v>
      </c>
      <c r="C57" s="21" t="s">
        <v>57</v>
      </c>
      <c r="D57" s="6">
        <v>34</v>
      </c>
      <c r="E57" s="6">
        <v>-2</v>
      </c>
      <c r="F57" s="7">
        <v>70</v>
      </c>
      <c r="G57" s="10">
        <v>38</v>
      </c>
      <c r="H57" s="10">
        <v>36</v>
      </c>
      <c r="I57" s="48">
        <v>38</v>
      </c>
      <c r="J57" s="51" t="s">
        <v>186</v>
      </c>
      <c r="K57" s="51"/>
    </row>
    <row r="58" spans="1:11" ht="12.95" customHeight="1" x14ac:dyDescent="0.2">
      <c r="A58" s="20">
        <v>590</v>
      </c>
      <c r="B58" s="20">
        <v>590227</v>
      </c>
      <c r="C58" s="21" t="s">
        <v>58</v>
      </c>
      <c r="D58" s="6">
        <v>24</v>
      </c>
      <c r="E58" s="6">
        <v>-3</v>
      </c>
      <c r="F58" s="7">
        <v>50</v>
      </c>
      <c r="G58" s="10">
        <v>29</v>
      </c>
      <c r="H58" s="10">
        <v>26</v>
      </c>
      <c r="I58" s="48">
        <v>26</v>
      </c>
      <c r="J58" s="51" t="s">
        <v>186</v>
      </c>
      <c r="K58" s="51"/>
    </row>
    <row r="59" spans="1:11" ht="12.95" customHeight="1" x14ac:dyDescent="0.2">
      <c r="A59" s="20">
        <v>590</v>
      </c>
      <c r="B59" s="20">
        <v>590229</v>
      </c>
      <c r="C59" s="21" t="s">
        <v>59</v>
      </c>
      <c r="D59" s="6">
        <v>12</v>
      </c>
      <c r="E59" s="9"/>
      <c r="F59" s="7">
        <v>2</v>
      </c>
      <c r="G59" s="10" t="s">
        <v>183</v>
      </c>
      <c r="H59" s="10" t="s">
        <v>183</v>
      </c>
      <c r="I59" s="48">
        <v>0</v>
      </c>
      <c r="J59" s="51" t="s">
        <v>186</v>
      </c>
      <c r="K59" s="51"/>
    </row>
    <row r="60" spans="1:11" ht="12.95" customHeight="1" x14ac:dyDescent="0.2">
      <c r="A60" s="20">
        <v>590</v>
      </c>
      <c r="B60" s="20">
        <v>590231</v>
      </c>
      <c r="C60" s="21" t="s">
        <v>60</v>
      </c>
      <c r="D60" s="6">
        <v>9</v>
      </c>
      <c r="E60" s="9"/>
      <c r="F60" s="7">
        <v>6</v>
      </c>
      <c r="G60" s="10" t="s">
        <v>183</v>
      </c>
      <c r="H60" s="10" t="s">
        <v>183</v>
      </c>
      <c r="I60" s="48">
        <v>0</v>
      </c>
      <c r="J60" s="51" t="s">
        <v>186</v>
      </c>
      <c r="K60" s="51"/>
    </row>
    <row r="61" spans="1:11" ht="12.95" customHeight="1" x14ac:dyDescent="0.2">
      <c r="A61" s="20">
        <v>590</v>
      </c>
      <c r="B61" s="20">
        <v>590345</v>
      </c>
      <c r="C61" s="21" t="s">
        <v>61</v>
      </c>
      <c r="D61" s="9"/>
      <c r="E61" s="9"/>
      <c r="F61" s="7">
        <v>0</v>
      </c>
      <c r="G61" s="10" t="s">
        <v>183</v>
      </c>
      <c r="H61" s="10" t="s">
        <v>183</v>
      </c>
      <c r="I61" s="48">
        <v>0</v>
      </c>
      <c r="J61" s="51" t="s">
        <v>186</v>
      </c>
      <c r="K61" s="51"/>
    </row>
    <row r="62" spans="1:11" ht="12.95" customHeight="1" x14ac:dyDescent="0.2">
      <c r="A62" s="20">
        <v>590</v>
      </c>
      <c r="B62" s="20">
        <v>590351</v>
      </c>
      <c r="C62" s="21" t="s">
        <v>62</v>
      </c>
      <c r="D62" s="9"/>
      <c r="E62" s="9"/>
      <c r="F62" s="7">
        <v>0</v>
      </c>
      <c r="G62" s="10" t="s">
        <v>183</v>
      </c>
      <c r="H62" s="10" t="s">
        <v>183</v>
      </c>
      <c r="I62" s="48">
        <v>0</v>
      </c>
      <c r="J62" s="51" t="s">
        <v>186</v>
      </c>
      <c r="K62" s="51"/>
    </row>
    <row r="63" spans="1:11" ht="12.95" customHeight="1" x14ac:dyDescent="0.2">
      <c r="A63" s="20">
        <v>590</v>
      </c>
      <c r="B63" s="20">
        <v>590390</v>
      </c>
      <c r="C63" s="21" t="s">
        <v>63</v>
      </c>
      <c r="D63" s="9"/>
      <c r="E63" s="9"/>
      <c r="F63" s="7">
        <v>0</v>
      </c>
      <c r="G63" s="10" t="s">
        <v>183</v>
      </c>
      <c r="H63" s="10" t="s">
        <v>183</v>
      </c>
      <c r="I63" s="48">
        <v>0</v>
      </c>
      <c r="J63" s="51" t="s">
        <v>186</v>
      </c>
      <c r="K63" s="51"/>
    </row>
    <row r="64" spans="1:11" ht="12.95" customHeight="1" x14ac:dyDescent="0.2">
      <c r="A64" s="20">
        <v>590</v>
      </c>
      <c r="B64" s="20">
        <v>590811</v>
      </c>
      <c r="C64" s="21" t="s">
        <v>64</v>
      </c>
      <c r="D64" s="6">
        <v>8</v>
      </c>
      <c r="E64" s="9"/>
      <c r="F64" s="7">
        <v>0</v>
      </c>
      <c r="G64" s="10" t="s">
        <v>183</v>
      </c>
      <c r="H64" s="10" t="s">
        <v>183</v>
      </c>
      <c r="I64" s="48">
        <v>0</v>
      </c>
      <c r="J64" s="51" t="s">
        <v>186</v>
      </c>
      <c r="K64" s="51"/>
    </row>
    <row r="65" spans="1:11" ht="12.95" customHeight="1" x14ac:dyDescent="0.2">
      <c r="A65" s="20">
        <v>590</v>
      </c>
      <c r="B65" s="20">
        <v>590812</v>
      </c>
      <c r="C65" s="21" t="s">
        <v>65</v>
      </c>
      <c r="D65" s="6">
        <v>1</v>
      </c>
      <c r="E65" s="6">
        <v>-1</v>
      </c>
      <c r="F65" s="7">
        <v>0</v>
      </c>
      <c r="G65" s="10" t="s">
        <v>183</v>
      </c>
      <c r="H65" s="10" t="s">
        <v>183</v>
      </c>
      <c r="I65" s="48">
        <v>0</v>
      </c>
      <c r="J65" s="51" t="s">
        <v>186</v>
      </c>
      <c r="K65" s="51"/>
    </row>
    <row r="66" spans="1:11" ht="12.95" customHeight="1" x14ac:dyDescent="0.2">
      <c r="A66" s="20">
        <v>590</v>
      </c>
      <c r="B66" s="20">
        <v>590814</v>
      </c>
      <c r="C66" s="21" t="s">
        <v>66</v>
      </c>
      <c r="D66" s="6">
        <v>3</v>
      </c>
      <c r="E66" s="6">
        <v>-4</v>
      </c>
      <c r="F66" s="7">
        <v>0</v>
      </c>
      <c r="G66" s="10">
        <v>1</v>
      </c>
      <c r="H66" s="10" t="s">
        <v>183</v>
      </c>
      <c r="I66" s="48">
        <v>0</v>
      </c>
      <c r="J66" s="51" t="s">
        <v>186</v>
      </c>
      <c r="K66" s="51"/>
    </row>
    <row r="67" spans="1:11" ht="12.95" customHeight="1" x14ac:dyDescent="0.2">
      <c r="A67" s="20">
        <v>590</v>
      </c>
      <c r="B67" s="20">
        <v>590815</v>
      </c>
      <c r="C67" s="21" t="s">
        <v>67</v>
      </c>
      <c r="D67" s="6">
        <v>13</v>
      </c>
      <c r="E67" s="6">
        <v>-2</v>
      </c>
      <c r="F67" s="7">
        <v>0</v>
      </c>
      <c r="G67" s="10" t="s">
        <v>183</v>
      </c>
      <c r="H67" s="10" t="s">
        <v>183</v>
      </c>
      <c r="I67" s="48">
        <v>0</v>
      </c>
      <c r="J67" s="51" t="s">
        <v>186</v>
      </c>
      <c r="K67" s="51"/>
    </row>
    <row r="68" spans="1:11" ht="12.95" customHeight="1" x14ac:dyDescent="0.2">
      <c r="A68" s="20">
        <v>591</v>
      </c>
      <c r="B68" s="20">
        <v>591445</v>
      </c>
      <c r="C68" s="21" t="s">
        <v>68</v>
      </c>
      <c r="D68" s="9"/>
      <c r="E68" s="9"/>
      <c r="F68" s="7">
        <v>0</v>
      </c>
      <c r="G68" s="10" t="s">
        <v>183</v>
      </c>
      <c r="H68" s="10" t="s">
        <v>183</v>
      </c>
      <c r="I68" s="48">
        <v>0</v>
      </c>
      <c r="J68" s="51" t="s">
        <v>186</v>
      </c>
      <c r="K68" s="51"/>
    </row>
    <row r="69" spans="1:11" ht="12.95" customHeight="1" x14ac:dyDescent="0.2">
      <c r="A69" s="20">
        <v>592</v>
      </c>
      <c r="B69" s="20">
        <v>592001</v>
      </c>
      <c r="C69" s="21" t="s">
        <v>69</v>
      </c>
      <c r="D69" s="9"/>
      <c r="E69" s="6">
        <v>-4</v>
      </c>
      <c r="F69" s="7">
        <v>6</v>
      </c>
      <c r="G69" s="10">
        <v>10</v>
      </c>
      <c r="H69" s="10">
        <v>6</v>
      </c>
      <c r="I69" s="48">
        <v>5</v>
      </c>
      <c r="J69" s="54" t="s">
        <v>187</v>
      </c>
      <c r="K69" s="51">
        <v>1</v>
      </c>
    </row>
    <row r="70" spans="1:11" ht="12.95" customHeight="1" x14ac:dyDescent="0.2">
      <c r="A70" s="20">
        <v>592</v>
      </c>
      <c r="B70" s="20">
        <v>592002</v>
      </c>
      <c r="C70" s="21" t="s">
        <v>70</v>
      </c>
      <c r="D70" s="9"/>
      <c r="E70" s="9"/>
      <c r="F70" s="7">
        <v>2</v>
      </c>
      <c r="G70" s="10">
        <v>2</v>
      </c>
      <c r="H70" s="10">
        <v>2</v>
      </c>
      <c r="I70" s="48">
        <v>2</v>
      </c>
      <c r="J70" s="51" t="s">
        <v>186</v>
      </c>
      <c r="K70" s="51"/>
    </row>
    <row r="71" spans="1:11" ht="12.95" customHeight="1" x14ac:dyDescent="0.2">
      <c r="A71" s="20">
        <v>592</v>
      </c>
      <c r="B71" s="20">
        <v>592004</v>
      </c>
      <c r="C71" s="21" t="s">
        <v>71</v>
      </c>
      <c r="D71" s="9"/>
      <c r="E71" s="9"/>
      <c r="F71" s="7">
        <v>1</v>
      </c>
      <c r="G71" s="10">
        <v>1</v>
      </c>
      <c r="H71" s="10">
        <v>1</v>
      </c>
      <c r="I71" s="48">
        <v>1</v>
      </c>
      <c r="J71" s="51" t="s">
        <v>186</v>
      </c>
      <c r="K71" s="51"/>
    </row>
    <row r="72" spans="1:11" ht="12.95" customHeight="1" x14ac:dyDescent="0.2">
      <c r="A72" s="20">
        <v>592</v>
      </c>
      <c r="B72" s="20">
        <v>592006</v>
      </c>
      <c r="C72" s="21" t="s">
        <v>72</v>
      </c>
      <c r="D72" s="6">
        <v>2</v>
      </c>
      <c r="E72" s="9"/>
      <c r="F72" s="7">
        <v>0</v>
      </c>
      <c r="G72" s="10" t="s">
        <v>183</v>
      </c>
      <c r="H72" s="10" t="s">
        <v>183</v>
      </c>
      <c r="I72" s="48">
        <v>0</v>
      </c>
      <c r="J72" s="51" t="s">
        <v>186</v>
      </c>
      <c r="K72" s="51"/>
    </row>
    <row r="73" spans="1:11" ht="12.95" customHeight="1" x14ac:dyDescent="0.2">
      <c r="A73" s="20">
        <v>592</v>
      </c>
      <c r="B73" s="20">
        <v>592008</v>
      </c>
      <c r="C73" s="21" t="s">
        <v>73</v>
      </c>
      <c r="D73" s="6">
        <v>1</v>
      </c>
      <c r="E73" s="6">
        <v>-1</v>
      </c>
      <c r="F73" s="7">
        <v>2</v>
      </c>
      <c r="G73" s="10">
        <v>2</v>
      </c>
      <c r="H73" s="10">
        <v>1</v>
      </c>
      <c r="I73" s="48">
        <v>1</v>
      </c>
      <c r="J73" s="51" t="s">
        <v>186</v>
      </c>
      <c r="K73" s="51"/>
    </row>
    <row r="74" spans="1:11" ht="12.95" customHeight="1" x14ac:dyDescent="0.2">
      <c r="A74" s="20">
        <v>592</v>
      </c>
      <c r="B74" s="20">
        <v>592011</v>
      </c>
      <c r="C74" s="21" t="s">
        <v>74</v>
      </c>
      <c r="D74" s="6">
        <v>15</v>
      </c>
      <c r="E74" s="6">
        <v>-3</v>
      </c>
      <c r="F74" s="7">
        <v>42</v>
      </c>
      <c r="G74" s="10">
        <v>30</v>
      </c>
      <c r="H74" s="10">
        <v>27</v>
      </c>
      <c r="I74" s="48">
        <v>27</v>
      </c>
      <c r="J74" s="51" t="s">
        <v>186</v>
      </c>
      <c r="K74" s="51"/>
    </row>
    <row r="75" spans="1:11" ht="12.95" customHeight="1" x14ac:dyDescent="0.2">
      <c r="A75" s="20">
        <v>592</v>
      </c>
      <c r="B75" s="20">
        <v>592012</v>
      </c>
      <c r="C75" s="21" t="s">
        <v>75</v>
      </c>
      <c r="D75" s="9"/>
      <c r="E75" s="9"/>
      <c r="F75" s="7">
        <v>4</v>
      </c>
      <c r="G75" s="10">
        <v>4</v>
      </c>
      <c r="H75" s="10">
        <v>4</v>
      </c>
      <c r="I75" s="48">
        <v>4</v>
      </c>
      <c r="J75" s="51" t="s">
        <v>186</v>
      </c>
      <c r="K75" s="51"/>
    </row>
    <row r="76" spans="1:11" ht="12.95" customHeight="1" x14ac:dyDescent="0.2">
      <c r="A76" s="20">
        <v>592</v>
      </c>
      <c r="B76" s="20">
        <v>592017</v>
      </c>
      <c r="C76" s="21" t="s">
        <v>76</v>
      </c>
      <c r="D76" s="9"/>
      <c r="E76" s="9"/>
      <c r="F76" s="7">
        <v>2</v>
      </c>
      <c r="G76" s="10">
        <v>2</v>
      </c>
      <c r="H76" s="10">
        <v>2</v>
      </c>
      <c r="I76" s="48">
        <v>2</v>
      </c>
      <c r="J76" s="51" t="s">
        <v>186</v>
      </c>
      <c r="K76" s="51"/>
    </row>
    <row r="77" spans="1:11" ht="12.95" customHeight="1" x14ac:dyDescent="0.2">
      <c r="A77" s="20">
        <v>593</v>
      </c>
      <c r="B77" s="20">
        <v>593006</v>
      </c>
      <c r="C77" s="21" t="s">
        <v>77</v>
      </c>
      <c r="D77" s="6">
        <v>2</v>
      </c>
      <c r="E77" s="9"/>
      <c r="F77" s="7">
        <v>2</v>
      </c>
      <c r="G77" s="10" t="s">
        <v>183</v>
      </c>
      <c r="H77" s="10" t="s">
        <v>183</v>
      </c>
      <c r="I77" s="48">
        <v>0</v>
      </c>
      <c r="J77" s="51" t="s">
        <v>186</v>
      </c>
      <c r="K77" s="51"/>
    </row>
    <row r="78" spans="1:11" ht="12.95" customHeight="1" x14ac:dyDescent="0.2">
      <c r="A78" s="20">
        <v>593</v>
      </c>
      <c r="B78" s="20">
        <v>593008</v>
      </c>
      <c r="C78" s="21" t="s">
        <v>78</v>
      </c>
      <c r="D78" s="6">
        <v>1</v>
      </c>
      <c r="E78" s="9"/>
      <c r="F78" s="7">
        <v>1</v>
      </c>
      <c r="G78" s="10" t="s">
        <v>183</v>
      </c>
      <c r="H78" s="10" t="s">
        <v>183</v>
      </c>
      <c r="I78" s="48">
        <v>0</v>
      </c>
      <c r="J78" s="51" t="s">
        <v>186</v>
      </c>
      <c r="K78" s="51"/>
    </row>
    <row r="79" spans="1:11" ht="12.95" customHeight="1" x14ac:dyDescent="0.2">
      <c r="A79" s="20">
        <v>593</v>
      </c>
      <c r="B79" s="20">
        <v>593010</v>
      </c>
      <c r="C79" s="21" t="s">
        <v>79</v>
      </c>
      <c r="D79" s="6">
        <v>3</v>
      </c>
      <c r="E79" s="9"/>
      <c r="F79" s="7">
        <v>3</v>
      </c>
      <c r="G79" s="10" t="s">
        <v>183</v>
      </c>
      <c r="H79" s="10" t="s">
        <v>183</v>
      </c>
      <c r="I79" s="48">
        <v>0</v>
      </c>
      <c r="J79" s="51" t="s">
        <v>186</v>
      </c>
      <c r="K79" s="51"/>
    </row>
    <row r="80" spans="1:11" ht="12.95" customHeight="1" x14ac:dyDescent="0.2">
      <c r="A80" s="20">
        <v>593</v>
      </c>
      <c r="B80" s="20">
        <v>593023</v>
      </c>
      <c r="C80" s="21" t="s">
        <v>80</v>
      </c>
      <c r="D80" s="6">
        <v>1</v>
      </c>
      <c r="E80" s="9"/>
      <c r="F80" s="7">
        <v>1</v>
      </c>
      <c r="G80" s="10" t="s">
        <v>183</v>
      </c>
      <c r="H80" s="10" t="s">
        <v>183</v>
      </c>
      <c r="I80" s="48">
        <v>0</v>
      </c>
      <c r="J80" s="51" t="s">
        <v>186</v>
      </c>
      <c r="K80" s="51"/>
    </row>
    <row r="81" spans="1:11" ht="12.95" customHeight="1" x14ac:dyDescent="0.2">
      <c r="A81" s="20">
        <v>593</v>
      </c>
      <c r="B81" s="20">
        <v>593030</v>
      </c>
      <c r="C81" s="21" t="s">
        <v>81</v>
      </c>
      <c r="D81" s="9"/>
      <c r="E81" s="9"/>
      <c r="F81" s="7">
        <v>0</v>
      </c>
      <c r="G81" s="10" t="s">
        <v>183</v>
      </c>
      <c r="H81" s="10" t="s">
        <v>183</v>
      </c>
      <c r="I81" s="48">
        <v>0</v>
      </c>
      <c r="J81" s="51" t="s">
        <v>186</v>
      </c>
      <c r="K81" s="51"/>
    </row>
    <row r="82" spans="1:11" ht="12.95" customHeight="1" x14ac:dyDescent="0.2">
      <c r="A82" s="20">
        <v>593</v>
      </c>
      <c r="B82" s="20">
        <v>593032</v>
      </c>
      <c r="C82" s="21" t="s">
        <v>82</v>
      </c>
      <c r="D82" s="6">
        <v>1</v>
      </c>
      <c r="E82" s="9"/>
      <c r="F82" s="7">
        <v>1</v>
      </c>
      <c r="G82" s="10" t="s">
        <v>183</v>
      </c>
      <c r="H82" s="10" t="s">
        <v>183</v>
      </c>
      <c r="I82" s="48">
        <v>0</v>
      </c>
      <c r="J82" s="51" t="s">
        <v>186</v>
      </c>
      <c r="K82" s="51"/>
    </row>
    <row r="83" spans="1:11" ht="12.95" customHeight="1" x14ac:dyDescent="0.2">
      <c r="A83" s="20">
        <v>593</v>
      </c>
      <c r="B83" s="20">
        <v>593035</v>
      </c>
      <c r="C83" s="21" t="s">
        <v>83</v>
      </c>
      <c r="D83" s="6">
        <v>1</v>
      </c>
      <c r="E83" s="9"/>
      <c r="F83" s="7">
        <v>1</v>
      </c>
      <c r="G83" s="10" t="s">
        <v>183</v>
      </c>
      <c r="H83" s="10" t="s">
        <v>183</v>
      </c>
      <c r="I83" s="48">
        <v>0</v>
      </c>
      <c r="J83" s="51" t="s">
        <v>186</v>
      </c>
      <c r="K83" s="51"/>
    </row>
    <row r="84" spans="1:11" ht="12.95" customHeight="1" x14ac:dyDescent="0.2">
      <c r="A84" s="20">
        <v>593</v>
      </c>
      <c r="B84" s="20">
        <v>593050</v>
      </c>
      <c r="C84" s="21" t="s">
        <v>84</v>
      </c>
      <c r="D84" s="6">
        <v>4</v>
      </c>
      <c r="E84" s="9"/>
      <c r="F84" s="7">
        <v>4</v>
      </c>
      <c r="G84" s="10" t="s">
        <v>183</v>
      </c>
      <c r="H84" s="10" t="s">
        <v>183</v>
      </c>
      <c r="I84" s="48">
        <v>0</v>
      </c>
      <c r="J84" s="51" t="s">
        <v>186</v>
      </c>
      <c r="K84" s="51"/>
    </row>
    <row r="85" spans="1:11" ht="12.95" customHeight="1" x14ac:dyDescent="0.2">
      <c r="A85" s="20">
        <v>593</v>
      </c>
      <c r="B85" s="20">
        <v>593051</v>
      </c>
      <c r="C85" s="21" t="s">
        <v>85</v>
      </c>
      <c r="D85" s="6">
        <v>4</v>
      </c>
      <c r="E85" s="9"/>
      <c r="F85" s="7">
        <v>4</v>
      </c>
      <c r="G85" s="10" t="s">
        <v>183</v>
      </c>
      <c r="H85" s="10" t="s">
        <v>183</v>
      </c>
      <c r="I85" s="48">
        <v>0</v>
      </c>
      <c r="J85" s="51" t="s">
        <v>186</v>
      </c>
      <c r="K85" s="51"/>
    </row>
    <row r="86" spans="1:11" ht="12.95" customHeight="1" x14ac:dyDescent="0.2">
      <c r="A86" s="20">
        <v>593</v>
      </c>
      <c r="B86" s="20">
        <v>593057</v>
      </c>
      <c r="C86" s="21" t="s">
        <v>86</v>
      </c>
      <c r="D86" s="6">
        <v>1</v>
      </c>
      <c r="E86" s="9"/>
      <c r="F86" s="7">
        <v>1</v>
      </c>
      <c r="G86" s="10" t="s">
        <v>183</v>
      </c>
      <c r="H86" s="10" t="s">
        <v>183</v>
      </c>
      <c r="I86" s="48">
        <v>0</v>
      </c>
      <c r="J86" s="51" t="s">
        <v>186</v>
      </c>
      <c r="K86" s="51"/>
    </row>
    <row r="87" spans="1:11" ht="12.95" customHeight="1" x14ac:dyDescent="0.2">
      <c r="A87" s="20">
        <v>593</v>
      </c>
      <c r="B87" s="20">
        <v>593059</v>
      </c>
      <c r="C87" s="21" t="s">
        <v>87</v>
      </c>
      <c r="D87" s="6">
        <v>2</v>
      </c>
      <c r="E87" s="9"/>
      <c r="F87" s="7">
        <v>2</v>
      </c>
      <c r="G87" s="10" t="s">
        <v>183</v>
      </c>
      <c r="H87" s="10" t="s">
        <v>183</v>
      </c>
      <c r="I87" s="48">
        <v>0</v>
      </c>
      <c r="J87" s="51" t="s">
        <v>186</v>
      </c>
      <c r="K87" s="51"/>
    </row>
    <row r="88" spans="1:11" ht="12.95" customHeight="1" x14ac:dyDescent="0.2">
      <c r="A88" s="20">
        <v>593</v>
      </c>
      <c r="B88" s="20">
        <v>593061</v>
      </c>
      <c r="C88" s="21" t="s">
        <v>88</v>
      </c>
      <c r="D88" s="6">
        <v>2</v>
      </c>
      <c r="E88" s="9"/>
      <c r="F88" s="7">
        <v>2</v>
      </c>
      <c r="G88" s="10" t="s">
        <v>183</v>
      </c>
      <c r="H88" s="10" t="s">
        <v>183</v>
      </c>
      <c r="I88" s="48">
        <v>0</v>
      </c>
      <c r="J88" s="51" t="s">
        <v>186</v>
      </c>
      <c r="K88" s="51"/>
    </row>
    <row r="89" spans="1:11" ht="12.95" customHeight="1" x14ac:dyDescent="0.2">
      <c r="A89" s="20">
        <v>593</v>
      </c>
      <c r="B89" s="20">
        <v>593063</v>
      </c>
      <c r="C89" s="21" t="s">
        <v>89</v>
      </c>
      <c r="D89" s="6">
        <v>1</v>
      </c>
      <c r="E89" s="9"/>
      <c r="F89" s="7">
        <v>1</v>
      </c>
      <c r="G89" s="10" t="s">
        <v>183</v>
      </c>
      <c r="H89" s="10" t="s">
        <v>183</v>
      </c>
      <c r="I89" s="48">
        <v>0</v>
      </c>
      <c r="J89" s="51" t="s">
        <v>186</v>
      </c>
      <c r="K89" s="51"/>
    </row>
    <row r="90" spans="1:11" ht="12.95" customHeight="1" x14ac:dyDescent="0.2">
      <c r="A90" s="20">
        <v>593</v>
      </c>
      <c r="B90" s="20">
        <v>593075</v>
      </c>
      <c r="C90" s="21" t="s">
        <v>90</v>
      </c>
      <c r="D90" s="6">
        <v>1</v>
      </c>
      <c r="E90" s="9"/>
      <c r="F90" s="7">
        <v>1</v>
      </c>
      <c r="G90" s="10" t="s">
        <v>183</v>
      </c>
      <c r="H90" s="10" t="s">
        <v>183</v>
      </c>
      <c r="I90" s="48">
        <v>0</v>
      </c>
      <c r="J90" s="51" t="s">
        <v>186</v>
      </c>
      <c r="K90" s="51"/>
    </row>
    <row r="91" spans="1:11" ht="12.95" customHeight="1" x14ac:dyDescent="0.2">
      <c r="A91" s="20">
        <v>593</v>
      </c>
      <c r="B91" s="20">
        <v>593098</v>
      </c>
      <c r="C91" s="21" t="s">
        <v>91</v>
      </c>
      <c r="D91" s="6">
        <v>5</v>
      </c>
      <c r="E91" s="9"/>
      <c r="F91" s="7">
        <v>5</v>
      </c>
      <c r="G91" s="10" t="s">
        <v>183</v>
      </c>
      <c r="H91" s="10" t="s">
        <v>183</v>
      </c>
      <c r="I91" s="48">
        <v>0</v>
      </c>
      <c r="J91" s="51" t="s">
        <v>186</v>
      </c>
      <c r="K91" s="51"/>
    </row>
    <row r="92" spans="1:11" ht="12.95" customHeight="1" x14ac:dyDescent="0.2">
      <c r="A92" s="20">
        <v>593</v>
      </c>
      <c r="B92" s="20">
        <v>593711</v>
      </c>
      <c r="C92" s="21" t="s">
        <v>92</v>
      </c>
      <c r="D92" s="9"/>
      <c r="E92" s="9"/>
      <c r="F92" s="7">
        <v>0</v>
      </c>
      <c r="G92" s="10" t="s">
        <v>183</v>
      </c>
      <c r="H92" s="10" t="s">
        <v>183</v>
      </c>
      <c r="I92" s="48">
        <v>0</v>
      </c>
      <c r="J92" s="51" t="s">
        <v>186</v>
      </c>
      <c r="K92" s="51"/>
    </row>
    <row r="93" spans="1:11" ht="12.95" customHeight="1" x14ac:dyDescent="0.2">
      <c r="A93" s="20">
        <v>593</v>
      </c>
      <c r="B93" s="20">
        <v>593732</v>
      </c>
      <c r="C93" s="21" t="s">
        <v>93</v>
      </c>
      <c r="D93" s="9"/>
      <c r="E93" s="9"/>
      <c r="F93" s="7">
        <v>0</v>
      </c>
      <c r="G93" s="10" t="s">
        <v>183</v>
      </c>
      <c r="H93" s="10" t="s">
        <v>183</v>
      </c>
      <c r="I93" s="48">
        <v>0</v>
      </c>
      <c r="J93" s="51" t="s">
        <v>186</v>
      </c>
      <c r="K93" s="51"/>
    </row>
    <row r="94" spans="1:11" ht="12.95" customHeight="1" x14ac:dyDescent="0.2">
      <c r="A94" s="20">
        <v>593</v>
      </c>
      <c r="B94" s="20">
        <v>593764</v>
      </c>
      <c r="C94" s="21" t="s">
        <v>94</v>
      </c>
      <c r="D94" s="9"/>
      <c r="E94" s="9"/>
      <c r="F94" s="7">
        <v>0</v>
      </c>
      <c r="G94" s="10" t="s">
        <v>183</v>
      </c>
      <c r="H94" s="10" t="s">
        <v>183</v>
      </c>
      <c r="I94" s="48">
        <v>0</v>
      </c>
      <c r="J94" s="51" t="s">
        <v>186</v>
      </c>
      <c r="K94" s="51"/>
    </row>
    <row r="95" spans="1:11" ht="12.95" customHeight="1" x14ac:dyDescent="0.2">
      <c r="A95" s="20">
        <v>593</v>
      </c>
      <c r="B95" s="20">
        <v>593767</v>
      </c>
      <c r="C95" s="21" t="s">
        <v>95</v>
      </c>
      <c r="D95" s="9"/>
      <c r="E95" s="9"/>
      <c r="F95" s="7">
        <v>0</v>
      </c>
      <c r="G95" s="10" t="s">
        <v>183</v>
      </c>
      <c r="H95" s="10" t="s">
        <v>183</v>
      </c>
      <c r="I95" s="48">
        <v>0</v>
      </c>
      <c r="J95" s="51" t="s">
        <v>186</v>
      </c>
      <c r="K95" s="51"/>
    </row>
    <row r="96" spans="1:11" ht="12.95" customHeight="1" x14ac:dyDescent="0.2">
      <c r="A96" s="20">
        <v>593</v>
      </c>
      <c r="B96" s="20">
        <v>593775</v>
      </c>
      <c r="C96" s="21" t="s">
        <v>96</v>
      </c>
      <c r="D96" s="9"/>
      <c r="E96" s="9"/>
      <c r="F96" s="7">
        <v>0</v>
      </c>
      <c r="G96" s="10" t="s">
        <v>183</v>
      </c>
      <c r="H96" s="10" t="s">
        <v>183</v>
      </c>
      <c r="I96" s="48">
        <v>0</v>
      </c>
      <c r="J96" s="51" t="s">
        <v>186</v>
      </c>
      <c r="K96" s="51"/>
    </row>
    <row r="97" spans="1:11" ht="12.95" customHeight="1" x14ac:dyDescent="0.2">
      <c r="A97" s="20">
        <v>593</v>
      </c>
      <c r="B97" s="20">
        <v>593776</v>
      </c>
      <c r="C97" s="21" t="s">
        <v>97</v>
      </c>
      <c r="D97" s="9"/>
      <c r="E97" s="9"/>
      <c r="F97" s="7">
        <v>0</v>
      </c>
      <c r="G97" s="10" t="s">
        <v>183</v>
      </c>
      <c r="H97" s="10" t="s">
        <v>183</v>
      </c>
      <c r="I97" s="48">
        <v>0</v>
      </c>
      <c r="J97" s="51" t="s">
        <v>186</v>
      </c>
      <c r="K97" s="51"/>
    </row>
    <row r="98" spans="1:11" ht="12.95" customHeight="1" x14ac:dyDescent="0.2">
      <c r="A98" s="20">
        <v>594</v>
      </c>
      <c r="B98" s="20">
        <v>594401</v>
      </c>
      <c r="C98" s="21" t="s">
        <v>92</v>
      </c>
      <c r="D98" s="9"/>
      <c r="E98" s="9"/>
      <c r="F98" s="7">
        <v>0</v>
      </c>
      <c r="G98" s="10" t="s">
        <v>183</v>
      </c>
      <c r="H98" s="10" t="s">
        <v>183</v>
      </c>
      <c r="I98" s="48">
        <v>0</v>
      </c>
      <c r="J98" s="51" t="s">
        <v>186</v>
      </c>
      <c r="K98" s="51"/>
    </row>
    <row r="99" spans="1:11" ht="12.95" customHeight="1" x14ac:dyDescent="0.2">
      <c r="A99" s="20">
        <v>594</v>
      </c>
      <c r="B99" s="20">
        <v>594402</v>
      </c>
      <c r="C99" s="21" t="s">
        <v>98</v>
      </c>
      <c r="D99" s="9"/>
      <c r="E99" s="9"/>
      <c r="F99" s="7">
        <v>0</v>
      </c>
      <c r="G99" s="10" t="s">
        <v>183</v>
      </c>
      <c r="H99" s="10" t="s">
        <v>183</v>
      </c>
      <c r="I99" s="48">
        <v>0</v>
      </c>
      <c r="J99" s="51" t="s">
        <v>186</v>
      </c>
      <c r="K99" s="51"/>
    </row>
    <row r="100" spans="1:11" ht="12.95" customHeight="1" x14ac:dyDescent="0.2">
      <c r="A100" s="20">
        <v>594</v>
      </c>
      <c r="B100" s="20">
        <v>594403</v>
      </c>
      <c r="C100" s="21" t="s">
        <v>77</v>
      </c>
      <c r="D100" s="6">
        <v>1</v>
      </c>
      <c r="E100" s="9"/>
      <c r="F100" s="7">
        <v>1</v>
      </c>
      <c r="G100" s="10" t="s">
        <v>183</v>
      </c>
      <c r="H100" s="10" t="s">
        <v>183</v>
      </c>
      <c r="I100" s="48">
        <v>0</v>
      </c>
      <c r="J100" s="51" t="s">
        <v>186</v>
      </c>
      <c r="K100" s="51"/>
    </row>
    <row r="101" spans="1:11" ht="12.95" customHeight="1" x14ac:dyDescent="0.2">
      <c r="A101" s="20">
        <v>594</v>
      </c>
      <c r="B101" s="20">
        <v>594404</v>
      </c>
      <c r="C101" s="21" t="s">
        <v>78</v>
      </c>
      <c r="D101" s="6">
        <v>1</v>
      </c>
      <c r="E101" s="9"/>
      <c r="F101" s="7">
        <v>1</v>
      </c>
      <c r="G101" s="10" t="s">
        <v>183</v>
      </c>
      <c r="H101" s="10" t="s">
        <v>183</v>
      </c>
      <c r="I101" s="48">
        <v>0</v>
      </c>
      <c r="J101" s="51" t="s">
        <v>186</v>
      </c>
      <c r="K101" s="51"/>
    </row>
    <row r="102" spans="1:11" ht="12.95" customHeight="1" x14ac:dyDescent="0.2">
      <c r="A102" s="20">
        <v>594</v>
      </c>
      <c r="B102" s="20">
        <v>594405</v>
      </c>
      <c r="C102" s="21" t="s">
        <v>99</v>
      </c>
      <c r="D102" s="9"/>
      <c r="E102" s="9"/>
      <c r="F102" s="7">
        <v>0</v>
      </c>
      <c r="G102" s="10" t="s">
        <v>183</v>
      </c>
      <c r="H102" s="10" t="s">
        <v>183</v>
      </c>
      <c r="I102" s="48">
        <v>0</v>
      </c>
      <c r="J102" s="51" t="s">
        <v>186</v>
      </c>
      <c r="K102" s="51"/>
    </row>
    <row r="103" spans="1:11" ht="12.95" customHeight="1" x14ac:dyDescent="0.2">
      <c r="A103" s="20">
        <v>594</v>
      </c>
      <c r="B103" s="20">
        <v>594406</v>
      </c>
      <c r="C103" s="21" t="s">
        <v>100</v>
      </c>
      <c r="D103" s="9"/>
      <c r="E103" s="9"/>
      <c r="F103" s="7">
        <v>0</v>
      </c>
      <c r="G103" s="10" t="s">
        <v>183</v>
      </c>
      <c r="H103" s="10" t="s">
        <v>183</v>
      </c>
      <c r="I103" s="48">
        <v>0</v>
      </c>
      <c r="J103" s="51" t="s">
        <v>186</v>
      </c>
      <c r="K103" s="51"/>
    </row>
    <row r="104" spans="1:11" ht="12.95" customHeight="1" x14ac:dyDescent="0.2">
      <c r="A104" s="20">
        <v>594</v>
      </c>
      <c r="B104" s="20">
        <v>594407</v>
      </c>
      <c r="C104" s="21" t="s">
        <v>101</v>
      </c>
      <c r="D104" s="9"/>
      <c r="E104" s="9"/>
      <c r="F104" s="7">
        <v>0</v>
      </c>
      <c r="G104" s="10" t="s">
        <v>183</v>
      </c>
      <c r="H104" s="10" t="s">
        <v>183</v>
      </c>
      <c r="I104" s="48">
        <v>0</v>
      </c>
      <c r="J104" s="51" t="s">
        <v>186</v>
      </c>
      <c r="K104" s="51"/>
    </row>
    <row r="105" spans="1:11" ht="12.95" customHeight="1" x14ac:dyDescent="0.2">
      <c r="A105" s="20">
        <v>594</v>
      </c>
      <c r="B105" s="20">
        <v>594408</v>
      </c>
      <c r="C105" s="21" t="s">
        <v>81</v>
      </c>
      <c r="D105" s="9"/>
      <c r="E105" s="9"/>
      <c r="F105" s="7">
        <v>0</v>
      </c>
      <c r="G105" s="10" t="s">
        <v>183</v>
      </c>
      <c r="H105" s="10" t="s">
        <v>183</v>
      </c>
      <c r="I105" s="48">
        <v>0</v>
      </c>
      <c r="J105" s="51" t="s">
        <v>186</v>
      </c>
      <c r="K105" s="51"/>
    </row>
    <row r="106" spans="1:11" ht="12.95" customHeight="1" x14ac:dyDescent="0.2">
      <c r="A106" s="20">
        <v>594</v>
      </c>
      <c r="B106" s="20">
        <v>594410</v>
      </c>
      <c r="C106" s="21" t="s">
        <v>82</v>
      </c>
      <c r="D106" s="6">
        <v>1</v>
      </c>
      <c r="E106" s="9"/>
      <c r="F106" s="7">
        <v>1</v>
      </c>
      <c r="G106" s="10" t="s">
        <v>183</v>
      </c>
      <c r="H106" s="10" t="s">
        <v>183</v>
      </c>
      <c r="I106" s="48">
        <v>0</v>
      </c>
      <c r="J106" s="51" t="s">
        <v>186</v>
      </c>
      <c r="K106" s="51"/>
    </row>
    <row r="107" spans="1:11" ht="12.95" customHeight="1" x14ac:dyDescent="0.2">
      <c r="A107" s="20">
        <v>594</v>
      </c>
      <c r="B107" s="20">
        <v>594412</v>
      </c>
      <c r="C107" s="21" t="s">
        <v>102</v>
      </c>
      <c r="D107" s="6">
        <v>2</v>
      </c>
      <c r="E107" s="9"/>
      <c r="F107" s="7">
        <v>2</v>
      </c>
      <c r="G107" s="10" t="s">
        <v>183</v>
      </c>
      <c r="H107" s="10" t="s">
        <v>183</v>
      </c>
      <c r="I107" s="48">
        <v>0</v>
      </c>
      <c r="J107" s="51" t="s">
        <v>186</v>
      </c>
      <c r="K107" s="51"/>
    </row>
    <row r="108" spans="1:11" ht="12.95" customHeight="1" x14ac:dyDescent="0.2">
      <c r="A108" s="20">
        <v>594</v>
      </c>
      <c r="B108" s="20">
        <v>594414</v>
      </c>
      <c r="C108" s="21" t="s">
        <v>83</v>
      </c>
      <c r="D108" s="6">
        <v>3</v>
      </c>
      <c r="E108" s="9"/>
      <c r="F108" s="7">
        <v>3</v>
      </c>
      <c r="G108" s="10" t="s">
        <v>183</v>
      </c>
      <c r="H108" s="10" t="s">
        <v>183</v>
      </c>
      <c r="I108" s="48">
        <v>0</v>
      </c>
      <c r="J108" s="51" t="s">
        <v>186</v>
      </c>
      <c r="K108" s="51"/>
    </row>
    <row r="109" spans="1:11" ht="12.95" customHeight="1" x14ac:dyDescent="0.2">
      <c r="A109" s="20">
        <v>594</v>
      </c>
      <c r="B109" s="20">
        <v>594416</v>
      </c>
      <c r="C109" s="21" t="s">
        <v>103</v>
      </c>
      <c r="D109" s="9"/>
      <c r="E109" s="9"/>
      <c r="F109" s="7">
        <v>0</v>
      </c>
      <c r="G109" s="10" t="s">
        <v>183</v>
      </c>
      <c r="H109" s="10" t="s">
        <v>183</v>
      </c>
      <c r="I109" s="48">
        <v>0</v>
      </c>
      <c r="J109" s="51" t="s">
        <v>186</v>
      </c>
      <c r="K109" s="51"/>
    </row>
    <row r="110" spans="1:11" ht="12.95" customHeight="1" x14ac:dyDescent="0.2">
      <c r="A110" s="20">
        <v>594</v>
      </c>
      <c r="B110" s="20">
        <v>594418</v>
      </c>
      <c r="C110" s="21" t="s">
        <v>104</v>
      </c>
      <c r="D110" s="9"/>
      <c r="E110" s="9"/>
      <c r="F110" s="7">
        <v>0</v>
      </c>
      <c r="G110" s="10" t="s">
        <v>183</v>
      </c>
      <c r="H110" s="10" t="s">
        <v>183</v>
      </c>
      <c r="I110" s="48">
        <v>0</v>
      </c>
      <c r="J110" s="51" t="s">
        <v>186</v>
      </c>
      <c r="K110" s="51"/>
    </row>
    <row r="111" spans="1:11" ht="12.95" customHeight="1" x14ac:dyDescent="0.2">
      <c r="A111" s="20">
        <v>594</v>
      </c>
      <c r="B111" s="20">
        <v>594419</v>
      </c>
      <c r="C111" s="21" t="s">
        <v>105</v>
      </c>
      <c r="D111" s="6">
        <v>1</v>
      </c>
      <c r="E111" s="9"/>
      <c r="F111" s="7">
        <v>1</v>
      </c>
      <c r="G111" s="10" t="s">
        <v>183</v>
      </c>
      <c r="H111" s="10" t="s">
        <v>183</v>
      </c>
      <c r="I111" s="48">
        <v>0</v>
      </c>
      <c r="J111" s="51" t="s">
        <v>186</v>
      </c>
      <c r="K111" s="51"/>
    </row>
    <row r="112" spans="1:11" ht="12.95" customHeight="1" x14ac:dyDescent="0.2">
      <c r="A112" s="20">
        <v>594</v>
      </c>
      <c r="B112" s="20">
        <v>594422</v>
      </c>
      <c r="C112" s="21" t="s">
        <v>106</v>
      </c>
      <c r="D112" s="6">
        <v>2</v>
      </c>
      <c r="E112" s="9"/>
      <c r="F112" s="7">
        <v>2</v>
      </c>
      <c r="G112" s="10" t="s">
        <v>183</v>
      </c>
      <c r="H112" s="10" t="s">
        <v>183</v>
      </c>
      <c r="I112" s="48">
        <v>0</v>
      </c>
      <c r="J112" s="51" t="s">
        <v>186</v>
      </c>
      <c r="K112" s="51"/>
    </row>
    <row r="113" spans="1:11" ht="12.95" customHeight="1" x14ac:dyDescent="0.2">
      <c r="A113" s="20">
        <v>594</v>
      </c>
      <c r="B113" s="20">
        <v>594423</v>
      </c>
      <c r="C113" s="21" t="s">
        <v>87</v>
      </c>
      <c r="D113" s="6">
        <v>15</v>
      </c>
      <c r="E113" s="9"/>
      <c r="F113" s="7">
        <v>14</v>
      </c>
      <c r="G113" s="10" t="s">
        <v>183</v>
      </c>
      <c r="H113" s="10" t="s">
        <v>183</v>
      </c>
      <c r="I113" s="48">
        <v>0</v>
      </c>
      <c r="J113" s="51" t="s">
        <v>186</v>
      </c>
      <c r="K113" s="51"/>
    </row>
    <row r="114" spans="1:11" ht="12.95" customHeight="1" x14ac:dyDescent="0.2">
      <c r="A114" s="20">
        <v>594</v>
      </c>
      <c r="B114" s="20">
        <v>594424</v>
      </c>
      <c r="C114" s="21" t="s">
        <v>107</v>
      </c>
      <c r="D114" s="9"/>
      <c r="E114" s="9"/>
      <c r="F114" s="7">
        <v>0</v>
      </c>
      <c r="G114" s="10" t="s">
        <v>183</v>
      </c>
      <c r="H114" s="10" t="s">
        <v>183</v>
      </c>
      <c r="I114" s="48">
        <v>0</v>
      </c>
      <c r="J114" s="51" t="s">
        <v>186</v>
      </c>
      <c r="K114" s="51"/>
    </row>
    <row r="115" spans="1:11" ht="12.95" customHeight="1" x14ac:dyDescent="0.2">
      <c r="A115" s="20">
        <v>594</v>
      </c>
      <c r="B115" s="20">
        <v>594426</v>
      </c>
      <c r="C115" s="21" t="s">
        <v>108</v>
      </c>
      <c r="D115" s="9"/>
      <c r="E115" s="9"/>
      <c r="F115" s="7">
        <v>0</v>
      </c>
      <c r="G115" s="10" t="s">
        <v>183</v>
      </c>
      <c r="H115" s="10" t="s">
        <v>183</v>
      </c>
      <c r="I115" s="48">
        <v>0</v>
      </c>
      <c r="J115" s="51" t="s">
        <v>186</v>
      </c>
      <c r="K115" s="51"/>
    </row>
    <row r="116" spans="1:11" ht="12.95" customHeight="1" x14ac:dyDescent="0.2">
      <c r="A116" s="20">
        <v>594</v>
      </c>
      <c r="B116" s="20">
        <v>594427</v>
      </c>
      <c r="C116" s="21" t="s">
        <v>109</v>
      </c>
      <c r="D116" s="9"/>
      <c r="E116" s="9"/>
      <c r="F116" s="7">
        <v>0</v>
      </c>
      <c r="G116" s="10" t="s">
        <v>183</v>
      </c>
      <c r="H116" s="10" t="s">
        <v>183</v>
      </c>
      <c r="I116" s="48">
        <v>0</v>
      </c>
      <c r="J116" s="51" t="s">
        <v>186</v>
      </c>
      <c r="K116" s="51"/>
    </row>
    <row r="117" spans="1:11" ht="12.95" customHeight="1" x14ac:dyDescent="0.2">
      <c r="A117" s="20">
        <v>594</v>
      </c>
      <c r="B117" s="20">
        <v>594428</v>
      </c>
      <c r="C117" s="21" t="s">
        <v>90</v>
      </c>
      <c r="D117" s="6">
        <v>1</v>
      </c>
      <c r="E117" s="9"/>
      <c r="F117" s="7">
        <v>1</v>
      </c>
      <c r="G117" s="10" t="s">
        <v>183</v>
      </c>
      <c r="H117" s="10" t="s">
        <v>183</v>
      </c>
      <c r="I117" s="48">
        <v>0</v>
      </c>
      <c r="J117" s="51" t="s">
        <v>186</v>
      </c>
      <c r="K117" s="51"/>
    </row>
    <row r="118" spans="1:11" ht="12.95" customHeight="1" x14ac:dyDescent="0.2">
      <c r="A118" s="20">
        <v>594</v>
      </c>
      <c r="B118" s="20">
        <v>594431</v>
      </c>
      <c r="C118" s="21" t="s">
        <v>110</v>
      </c>
      <c r="D118" s="6">
        <v>2</v>
      </c>
      <c r="E118" s="9"/>
      <c r="F118" s="7">
        <v>2</v>
      </c>
      <c r="G118" s="10" t="s">
        <v>183</v>
      </c>
      <c r="H118" s="10" t="s">
        <v>183</v>
      </c>
      <c r="I118" s="48">
        <v>0</v>
      </c>
      <c r="J118" s="51" t="s">
        <v>186</v>
      </c>
      <c r="K118" s="51"/>
    </row>
    <row r="119" spans="1:11" ht="12.95" customHeight="1" x14ac:dyDescent="0.2">
      <c r="A119" s="20">
        <v>594</v>
      </c>
      <c r="B119" s="20">
        <v>594433</v>
      </c>
      <c r="C119" s="21" t="s">
        <v>111</v>
      </c>
      <c r="D119" s="6">
        <v>5</v>
      </c>
      <c r="E119" s="9"/>
      <c r="F119" s="7">
        <v>5</v>
      </c>
      <c r="G119" s="10" t="s">
        <v>183</v>
      </c>
      <c r="H119" s="10" t="s">
        <v>183</v>
      </c>
      <c r="I119" s="48">
        <v>0</v>
      </c>
      <c r="J119" s="51" t="s">
        <v>186</v>
      </c>
      <c r="K119" s="51"/>
    </row>
    <row r="120" spans="1:11" ht="12.95" customHeight="1" x14ac:dyDescent="0.2">
      <c r="A120" s="20">
        <v>594</v>
      </c>
      <c r="B120" s="20">
        <v>594434</v>
      </c>
      <c r="C120" s="21" t="s">
        <v>112</v>
      </c>
      <c r="D120" s="6">
        <v>2</v>
      </c>
      <c r="E120" s="9"/>
      <c r="F120" s="7">
        <v>2</v>
      </c>
      <c r="G120" s="10" t="s">
        <v>183</v>
      </c>
      <c r="H120" s="10" t="s">
        <v>183</v>
      </c>
      <c r="I120" s="48">
        <v>0</v>
      </c>
      <c r="J120" s="51" t="s">
        <v>186</v>
      </c>
      <c r="K120" s="51"/>
    </row>
    <row r="121" spans="1:11" ht="12.95" customHeight="1" x14ac:dyDescent="0.2">
      <c r="A121" s="20">
        <v>594</v>
      </c>
      <c r="B121" s="20">
        <v>594449</v>
      </c>
      <c r="C121" s="21" t="s">
        <v>113</v>
      </c>
      <c r="D121" s="9"/>
      <c r="E121" s="9"/>
      <c r="F121" s="7">
        <v>0</v>
      </c>
      <c r="G121" s="10" t="s">
        <v>183</v>
      </c>
      <c r="H121" s="10" t="s">
        <v>183</v>
      </c>
      <c r="I121" s="48">
        <v>0</v>
      </c>
      <c r="J121" s="51" t="s">
        <v>186</v>
      </c>
      <c r="K121" s="51"/>
    </row>
    <row r="122" spans="1:11" ht="12.95" customHeight="1" x14ac:dyDescent="0.2">
      <c r="A122" s="20">
        <v>594</v>
      </c>
      <c r="B122" s="20">
        <v>594460</v>
      </c>
      <c r="C122" s="21" t="s">
        <v>114</v>
      </c>
      <c r="D122" s="6">
        <v>6</v>
      </c>
      <c r="E122" s="9"/>
      <c r="F122" s="7">
        <v>6</v>
      </c>
      <c r="G122" s="10" t="s">
        <v>183</v>
      </c>
      <c r="H122" s="10" t="s">
        <v>183</v>
      </c>
      <c r="I122" s="48">
        <v>0</v>
      </c>
      <c r="J122" s="51" t="s">
        <v>186</v>
      </c>
      <c r="K122" s="51"/>
    </row>
    <row r="123" spans="1:11" ht="12.95" customHeight="1" x14ac:dyDescent="0.2">
      <c r="A123" s="20">
        <v>594</v>
      </c>
      <c r="B123" s="20">
        <v>594463</v>
      </c>
      <c r="C123" s="21" t="s">
        <v>115</v>
      </c>
      <c r="D123" s="9"/>
      <c r="E123" s="9"/>
      <c r="F123" s="7">
        <v>0</v>
      </c>
      <c r="G123" s="10" t="s">
        <v>183</v>
      </c>
      <c r="H123" s="10" t="s">
        <v>183</v>
      </c>
      <c r="I123" s="48">
        <v>0</v>
      </c>
      <c r="J123" s="51" t="s">
        <v>186</v>
      </c>
      <c r="K123" s="51"/>
    </row>
    <row r="124" spans="1:11" ht="12.95" customHeight="1" x14ac:dyDescent="0.2">
      <c r="A124" s="20">
        <v>594</v>
      </c>
      <c r="B124" s="20">
        <v>594698</v>
      </c>
      <c r="C124" s="21" t="s">
        <v>116</v>
      </c>
      <c r="D124" s="9"/>
      <c r="E124" s="9"/>
      <c r="F124" s="7">
        <v>0</v>
      </c>
      <c r="G124" s="10" t="s">
        <v>183</v>
      </c>
      <c r="H124" s="10" t="s">
        <v>183</v>
      </c>
      <c r="I124" s="48">
        <v>0</v>
      </c>
      <c r="J124" s="51" t="s">
        <v>186</v>
      </c>
      <c r="K124" s="51"/>
    </row>
    <row r="125" spans="1:11" ht="12.95" customHeight="1" x14ac:dyDescent="0.2">
      <c r="A125" s="20">
        <v>594</v>
      </c>
      <c r="B125" s="20">
        <v>594862</v>
      </c>
      <c r="C125" s="21" t="s">
        <v>117</v>
      </c>
      <c r="D125" s="9"/>
      <c r="E125" s="9"/>
      <c r="F125" s="7">
        <v>0</v>
      </c>
      <c r="G125" s="10" t="s">
        <v>183</v>
      </c>
      <c r="H125" s="10" t="s">
        <v>183</v>
      </c>
      <c r="I125" s="48">
        <v>0</v>
      </c>
      <c r="J125" s="51" t="s">
        <v>186</v>
      </c>
      <c r="K125" s="51"/>
    </row>
    <row r="126" spans="1:11" ht="12.95" customHeight="1" x14ac:dyDescent="0.2">
      <c r="A126" s="20">
        <v>595</v>
      </c>
      <c r="B126" s="20">
        <v>595507</v>
      </c>
      <c r="C126" s="21" t="s">
        <v>118</v>
      </c>
      <c r="D126" s="6">
        <v>9</v>
      </c>
      <c r="E126" s="9"/>
      <c r="F126" s="7">
        <v>7</v>
      </c>
      <c r="G126" s="10" t="s">
        <v>183</v>
      </c>
      <c r="H126" s="10" t="s">
        <v>183</v>
      </c>
      <c r="I126" s="48">
        <v>0</v>
      </c>
      <c r="J126" s="51" t="s">
        <v>186</v>
      </c>
      <c r="K126" s="51"/>
    </row>
    <row r="127" spans="1:11" ht="12.95" customHeight="1" x14ac:dyDescent="0.2">
      <c r="A127" s="20">
        <v>595</v>
      </c>
      <c r="B127" s="20">
        <v>595508</v>
      </c>
      <c r="C127" s="21" t="s">
        <v>119</v>
      </c>
      <c r="D127" s="6">
        <v>3</v>
      </c>
      <c r="E127" s="9"/>
      <c r="F127" s="7">
        <v>3</v>
      </c>
      <c r="G127" s="10" t="s">
        <v>183</v>
      </c>
      <c r="H127" s="10" t="s">
        <v>183</v>
      </c>
      <c r="I127" s="48">
        <v>0</v>
      </c>
      <c r="J127" s="51" t="s">
        <v>186</v>
      </c>
      <c r="K127" s="51"/>
    </row>
    <row r="128" spans="1:11" ht="12.95" customHeight="1" x14ac:dyDescent="0.2">
      <c r="A128" s="20">
        <v>595</v>
      </c>
      <c r="B128" s="20">
        <v>595509</v>
      </c>
      <c r="C128" s="21" t="s">
        <v>120</v>
      </c>
      <c r="D128" s="6">
        <v>6</v>
      </c>
      <c r="E128" s="9"/>
      <c r="F128" s="7">
        <v>6</v>
      </c>
      <c r="G128" s="10" t="s">
        <v>183</v>
      </c>
      <c r="H128" s="10" t="s">
        <v>183</v>
      </c>
      <c r="I128" s="48">
        <v>0</v>
      </c>
      <c r="J128" s="51" t="s">
        <v>186</v>
      </c>
      <c r="K128" s="51"/>
    </row>
    <row r="129" spans="1:11" ht="12.95" customHeight="1" x14ac:dyDescent="0.2">
      <c r="A129" s="20">
        <v>595</v>
      </c>
      <c r="B129" s="20">
        <v>595510</v>
      </c>
      <c r="C129" s="21" t="s">
        <v>121</v>
      </c>
      <c r="D129" s="6">
        <v>3</v>
      </c>
      <c r="E129" s="9"/>
      <c r="F129" s="7">
        <v>3</v>
      </c>
      <c r="G129" s="10" t="s">
        <v>183</v>
      </c>
      <c r="H129" s="10" t="s">
        <v>183</v>
      </c>
      <c r="I129" s="48">
        <v>0</v>
      </c>
      <c r="J129" s="51" t="s">
        <v>186</v>
      </c>
      <c r="K129" s="51"/>
    </row>
    <row r="130" spans="1:11" ht="12.95" customHeight="1" x14ac:dyDescent="0.2">
      <c r="A130" s="20">
        <v>595</v>
      </c>
      <c r="B130" s="20">
        <v>595512</v>
      </c>
      <c r="C130" s="21" t="s">
        <v>122</v>
      </c>
      <c r="D130" s="6">
        <v>26</v>
      </c>
      <c r="E130" s="9"/>
      <c r="F130" s="7">
        <v>26</v>
      </c>
      <c r="G130" s="10" t="s">
        <v>183</v>
      </c>
      <c r="H130" s="10" t="s">
        <v>183</v>
      </c>
      <c r="I130" s="48">
        <v>0</v>
      </c>
      <c r="J130" s="51" t="s">
        <v>186</v>
      </c>
      <c r="K130" s="51"/>
    </row>
    <row r="131" spans="1:11" ht="12.95" customHeight="1" x14ac:dyDescent="0.2">
      <c r="A131" s="20">
        <v>595</v>
      </c>
      <c r="B131" s="20">
        <v>595515</v>
      </c>
      <c r="C131" s="21" t="s">
        <v>123</v>
      </c>
      <c r="D131" s="6">
        <v>8</v>
      </c>
      <c r="E131" s="9"/>
      <c r="F131" s="7">
        <v>8</v>
      </c>
      <c r="G131" s="10" t="s">
        <v>183</v>
      </c>
      <c r="H131" s="10" t="s">
        <v>183</v>
      </c>
      <c r="I131" s="48">
        <v>0</v>
      </c>
      <c r="J131" s="51" t="s">
        <v>186</v>
      </c>
      <c r="K131" s="51"/>
    </row>
    <row r="132" spans="1:11" ht="12.95" customHeight="1" x14ac:dyDescent="0.2">
      <c r="A132" s="20">
        <v>595</v>
      </c>
      <c r="B132" s="20">
        <v>595516</v>
      </c>
      <c r="C132" s="21" t="s">
        <v>124</v>
      </c>
      <c r="D132" s="6">
        <v>8</v>
      </c>
      <c r="E132" s="9"/>
      <c r="F132" s="7">
        <v>9</v>
      </c>
      <c r="G132" s="10">
        <v>1</v>
      </c>
      <c r="H132" s="10">
        <v>1</v>
      </c>
      <c r="I132" s="48">
        <v>0</v>
      </c>
      <c r="J132" s="54" t="s">
        <v>187</v>
      </c>
      <c r="K132" s="51">
        <v>1</v>
      </c>
    </row>
    <row r="133" spans="1:11" ht="12.95" customHeight="1" x14ac:dyDescent="0.2">
      <c r="A133" s="20">
        <v>595</v>
      </c>
      <c r="B133" s="20">
        <v>595520</v>
      </c>
      <c r="C133" s="21" t="s">
        <v>125</v>
      </c>
      <c r="D133" s="6">
        <v>4</v>
      </c>
      <c r="E133" s="9"/>
      <c r="F133" s="7">
        <v>4</v>
      </c>
      <c r="G133" s="10" t="s">
        <v>183</v>
      </c>
      <c r="H133" s="10" t="s">
        <v>183</v>
      </c>
      <c r="I133" s="48">
        <v>0</v>
      </c>
      <c r="J133" s="51" t="s">
        <v>186</v>
      </c>
      <c r="K133" s="51"/>
    </row>
    <row r="134" spans="1:11" ht="12.95" customHeight="1" x14ac:dyDescent="0.2">
      <c r="A134" s="20">
        <v>595</v>
      </c>
      <c r="B134" s="20">
        <v>595521</v>
      </c>
      <c r="C134" s="21" t="s">
        <v>126</v>
      </c>
      <c r="D134" s="6">
        <v>8</v>
      </c>
      <c r="E134" s="9"/>
      <c r="F134" s="7">
        <v>8</v>
      </c>
      <c r="G134" s="10" t="s">
        <v>183</v>
      </c>
      <c r="H134" s="10" t="s">
        <v>183</v>
      </c>
      <c r="I134" s="48">
        <v>0</v>
      </c>
      <c r="J134" s="51" t="s">
        <v>186</v>
      </c>
      <c r="K134" s="51"/>
    </row>
    <row r="135" spans="1:11" ht="12.95" customHeight="1" x14ac:dyDescent="0.2">
      <c r="A135" s="20">
        <v>595</v>
      </c>
      <c r="B135" s="20">
        <v>595522</v>
      </c>
      <c r="C135" s="21" t="s">
        <v>127</v>
      </c>
      <c r="D135" s="6">
        <v>12</v>
      </c>
      <c r="E135" s="9"/>
      <c r="F135" s="7">
        <v>11</v>
      </c>
      <c r="G135" s="10" t="s">
        <v>183</v>
      </c>
      <c r="H135" s="10" t="s">
        <v>183</v>
      </c>
      <c r="I135" s="48">
        <v>0</v>
      </c>
      <c r="J135" s="51" t="s">
        <v>186</v>
      </c>
      <c r="K135" s="51"/>
    </row>
    <row r="136" spans="1:11" ht="12.95" customHeight="1" x14ac:dyDescent="0.2">
      <c r="A136" s="20">
        <v>595</v>
      </c>
      <c r="B136" s="20">
        <v>595523</v>
      </c>
      <c r="C136" s="21" t="s">
        <v>128</v>
      </c>
      <c r="D136" s="6">
        <v>6</v>
      </c>
      <c r="E136" s="9"/>
      <c r="F136" s="7">
        <v>6</v>
      </c>
      <c r="G136" s="10" t="s">
        <v>183</v>
      </c>
      <c r="H136" s="10" t="s">
        <v>183</v>
      </c>
      <c r="I136" s="48">
        <v>0</v>
      </c>
      <c r="J136" s="51" t="s">
        <v>186</v>
      </c>
      <c r="K136" s="51"/>
    </row>
    <row r="137" spans="1:11" ht="12.95" customHeight="1" x14ac:dyDescent="0.2">
      <c r="A137" s="20">
        <v>595</v>
      </c>
      <c r="B137" s="20">
        <v>595525</v>
      </c>
      <c r="C137" s="21" t="s">
        <v>129</v>
      </c>
      <c r="D137" s="9"/>
      <c r="E137" s="9"/>
      <c r="F137" s="7">
        <v>0</v>
      </c>
      <c r="G137" s="10" t="s">
        <v>183</v>
      </c>
      <c r="H137" s="10" t="s">
        <v>183</v>
      </c>
      <c r="I137" s="48">
        <v>0</v>
      </c>
      <c r="J137" s="51" t="s">
        <v>186</v>
      </c>
      <c r="K137" s="51"/>
    </row>
    <row r="138" spans="1:11" ht="12.95" customHeight="1" x14ac:dyDescent="0.2">
      <c r="A138" s="20">
        <v>596</v>
      </c>
      <c r="B138" s="20">
        <v>596608</v>
      </c>
      <c r="C138" s="21" t="s">
        <v>130</v>
      </c>
      <c r="D138" s="9"/>
      <c r="E138" s="9"/>
      <c r="F138" s="7">
        <v>3</v>
      </c>
      <c r="G138" s="10">
        <v>3</v>
      </c>
      <c r="H138" s="10">
        <v>3</v>
      </c>
      <c r="I138" s="48">
        <v>3</v>
      </c>
      <c r="J138" s="51" t="s">
        <v>186</v>
      </c>
      <c r="K138" s="51"/>
    </row>
    <row r="139" spans="1:11" ht="12.95" customHeight="1" x14ac:dyDescent="0.2">
      <c r="A139" s="20">
        <v>596</v>
      </c>
      <c r="B139" s="20">
        <v>596610</v>
      </c>
      <c r="C139" s="21" t="s">
        <v>131</v>
      </c>
      <c r="D139" s="9"/>
      <c r="E139" s="9"/>
      <c r="F139" s="7">
        <v>0</v>
      </c>
      <c r="G139" s="10" t="s">
        <v>183</v>
      </c>
      <c r="H139" s="10" t="s">
        <v>183</v>
      </c>
      <c r="I139" s="48">
        <v>0</v>
      </c>
      <c r="J139" s="51" t="s">
        <v>186</v>
      </c>
      <c r="K139" s="51"/>
    </row>
    <row r="140" spans="1:11" ht="12.95" customHeight="1" x14ac:dyDescent="0.2">
      <c r="A140" s="20">
        <v>596</v>
      </c>
      <c r="B140" s="20">
        <v>596612</v>
      </c>
      <c r="C140" s="21" t="s">
        <v>132</v>
      </c>
      <c r="D140" s="9"/>
      <c r="E140" s="9"/>
      <c r="F140" s="7">
        <v>0</v>
      </c>
      <c r="G140" s="10" t="s">
        <v>183</v>
      </c>
      <c r="H140" s="10" t="s">
        <v>183</v>
      </c>
      <c r="I140" s="48">
        <v>0</v>
      </c>
      <c r="J140" s="51" t="s">
        <v>186</v>
      </c>
      <c r="K140" s="51"/>
    </row>
    <row r="141" spans="1:11" ht="12.95" customHeight="1" x14ac:dyDescent="0.2">
      <c r="A141" s="20">
        <v>596</v>
      </c>
      <c r="B141" s="20">
        <v>596613</v>
      </c>
      <c r="C141" s="21" t="s">
        <v>133</v>
      </c>
      <c r="D141" s="9"/>
      <c r="E141" s="9"/>
      <c r="F141" s="7">
        <v>0</v>
      </c>
      <c r="G141" s="10" t="s">
        <v>183</v>
      </c>
      <c r="H141" s="10" t="s">
        <v>183</v>
      </c>
      <c r="I141" s="48">
        <v>0</v>
      </c>
      <c r="J141" s="51" t="s">
        <v>186</v>
      </c>
      <c r="K141" s="51"/>
    </row>
    <row r="142" spans="1:11" ht="12.95" customHeight="1" x14ac:dyDescent="0.2">
      <c r="A142" s="20">
        <v>596</v>
      </c>
      <c r="B142" s="20">
        <v>596615</v>
      </c>
      <c r="C142" s="21" t="s">
        <v>134</v>
      </c>
      <c r="D142" s="9"/>
      <c r="E142" s="9"/>
      <c r="F142" s="7">
        <v>0</v>
      </c>
      <c r="G142" s="10" t="s">
        <v>183</v>
      </c>
      <c r="H142" s="10" t="s">
        <v>183</v>
      </c>
      <c r="I142" s="48">
        <v>0</v>
      </c>
      <c r="J142" s="51" t="s">
        <v>186</v>
      </c>
      <c r="K142" s="51"/>
    </row>
    <row r="143" spans="1:11" ht="12.95" customHeight="1" x14ac:dyDescent="0.2">
      <c r="A143" s="20">
        <v>596</v>
      </c>
      <c r="B143" s="20">
        <v>596617</v>
      </c>
      <c r="C143" s="21" t="s">
        <v>135</v>
      </c>
      <c r="D143" s="9"/>
      <c r="E143" s="9"/>
      <c r="F143" s="7">
        <v>0</v>
      </c>
      <c r="G143" s="10" t="s">
        <v>183</v>
      </c>
      <c r="H143" s="10" t="s">
        <v>183</v>
      </c>
      <c r="I143" s="48">
        <v>0</v>
      </c>
      <c r="J143" s="51" t="s">
        <v>186</v>
      </c>
      <c r="K143" s="51"/>
    </row>
    <row r="144" spans="1:11" ht="12.95" customHeight="1" x14ac:dyDescent="0.2">
      <c r="A144" s="20">
        <v>596</v>
      </c>
      <c r="B144" s="20">
        <v>596619</v>
      </c>
      <c r="C144" s="21" t="s">
        <v>136</v>
      </c>
      <c r="D144" s="9"/>
      <c r="E144" s="9"/>
      <c r="F144" s="7">
        <v>0</v>
      </c>
      <c r="G144" s="10" t="s">
        <v>183</v>
      </c>
      <c r="H144" s="10" t="s">
        <v>183</v>
      </c>
      <c r="I144" s="48">
        <v>0</v>
      </c>
      <c r="J144" s="51" t="s">
        <v>186</v>
      </c>
      <c r="K144" s="51"/>
    </row>
    <row r="145" spans="1:11" ht="12.95" customHeight="1" x14ac:dyDescent="0.2">
      <c r="A145" s="20">
        <v>596</v>
      </c>
      <c r="B145" s="20">
        <v>596620</v>
      </c>
      <c r="C145" s="21" t="s">
        <v>137</v>
      </c>
      <c r="D145" s="9"/>
      <c r="E145" s="9"/>
      <c r="F145" s="7">
        <v>0</v>
      </c>
      <c r="G145" s="10" t="s">
        <v>183</v>
      </c>
      <c r="H145" s="10" t="s">
        <v>183</v>
      </c>
      <c r="I145" s="48">
        <v>0</v>
      </c>
      <c r="J145" s="51" t="s">
        <v>186</v>
      </c>
      <c r="K145" s="51"/>
    </row>
    <row r="146" spans="1:11" ht="12.95" customHeight="1" x14ac:dyDescent="0.2">
      <c r="A146" s="20">
        <v>597</v>
      </c>
      <c r="B146" s="20">
        <v>597021</v>
      </c>
      <c r="C146" s="21" t="s">
        <v>138</v>
      </c>
      <c r="D146" s="6">
        <v>1</v>
      </c>
      <c r="E146" s="6">
        <v>-1</v>
      </c>
      <c r="F146" s="7">
        <v>0</v>
      </c>
      <c r="G146" s="10" t="s">
        <v>183</v>
      </c>
      <c r="H146" s="10" t="s">
        <v>183</v>
      </c>
      <c r="I146" s="48">
        <v>0</v>
      </c>
      <c r="J146" s="51" t="s">
        <v>186</v>
      </c>
      <c r="K146" s="51"/>
    </row>
    <row r="147" spans="1:11" ht="12.95" customHeight="1" x14ac:dyDescent="0.2">
      <c r="A147" s="20">
        <v>597</v>
      </c>
      <c r="B147" s="20">
        <v>597022</v>
      </c>
      <c r="C147" s="21" t="s">
        <v>139</v>
      </c>
      <c r="D147" s="6">
        <v>1</v>
      </c>
      <c r="E147" s="9"/>
      <c r="F147" s="7">
        <v>0</v>
      </c>
      <c r="G147" s="10" t="s">
        <v>183</v>
      </c>
      <c r="H147" s="10" t="s">
        <v>183</v>
      </c>
      <c r="I147" s="48">
        <v>0</v>
      </c>
      <c r="J147" s="51" t="s">
        <v>186</v>
      </c>
      <c r="K147" s="51"/>
    </row>
    <row r="148" spans="1:11" ht="12.95" customHeight="1" x14ac:dyDescent="0.2">
      <c r="A148" s="20">
        <v>597</v>
      </c>
      <c r="B148" s="20">
        <v>597023</v>
      </c>
      <c r="C148" s="21" t="s">
        <v>140</v>
      </c>
      <c r="D148" s="9"/>
      <c r="E148" s="9"/>
      <c r="F148" s="7">
        <v>0</v>
      </c>
      <c r="G148" s="10" t="s">
        <v>183</v>
      </c>
      <c r="H148" s="10" t="s">
        <v>183</v>
      </c>
      <c r="I148" s="48">
        <v>0</v>
      </c>
      <c r="J148" s="51" t="s">
        <v>186</v>
      </c>
      <c r="K148" s="51"/>
    </row>
    <row r="149" spans="1:11" ht="12.95" customHeight="1" x14ac:dyDescent="0.2">
      <c r="A149" s="20">
        <v>597</v>
      </c>
      <c r="B149" s="20">
        <v>597024</v>
      </c>
      <c r="C149" s="21" t="s">
        <v>141</v>
      </c>
      <c r="D149" s="6">
        <v>3</v>
      </c>
      <c r="E149" s="9"/>
      <c r="F149" s="7">
        <v>0</v>
      </c>
      <c r="G149" s="10" t="s">
        <v>183</v>
      </c>
      <c r="H149" s="10" t="s">
        <v>183</v>
      </c>
      <c r="I149" s="48">
        <v>0</v>
      </c>
      <c r="J149" s="51" t="s">
        <v>186</v>
      </c>
      <c r="K149" s="51"/>
    </row>
    <row r="150" spans="1:11" ht="12.95" customHeight="1" x14ac:dyDescent="0.2">
      <c r="A150" s="20">
        <v>597</v>
      </c>
      <c r="B150" s="20">
        <v>597025</v>
      </c>
      <c r="C150" s="21" t="s">
        <v>142</v>
      </c>
      <c r="D150" s="6">
        <v>3</v>
      </c>
      <c r="E150" s="9"/>
      <c r="F150" s="7">
        <v>0</v>
      </c>
      <c r="G150" s="10" t="s">
        <v>183</v>
      </c>
      <c r="H150" s="10" t="s">
        <v>183</v>
      </c>
      <c r="I150" s="48">
        <v>0</v>
      </c>
      <c r="J150" s="51" t="s">
        <v>186</v>
      </c>
      <c r="K150" s="51"/>
    </row>
    <row r="151" spans="1:11" ht="12.95" customHeight="1" x14ac:dyDescent="0.2">
      <c r="A151" s="20">
        <v>597</v>
      </c>
      <c r="B151" s="20">
        <v>597027</v>
      </c>
      <c r="C151" s="21" t="s">
        <v>143</v>
      </c>
      <c r="D151" s="9"/>
      <c r="E151" s="9"/>
      <c r="F151" s="7">
        <v>0</v>
      </c>
      <c r="G151" s="10" t="s">
        <v>183</v>
      </c>
      <c r="H151" s="10" t="s">
        <v>183</v>
      </c>
      <c r="I151" s="48">
        <v>0</v>
      </c>
      <c r="J151" s="51" t="s">
        <v>186</v>
      </c>
      <c r="K151" s="51"/>
    </row>
    <row r="152" spans="1:11" ht="12.95" customHeight="1" x14ac:dyDescent="0.2">
      <c r="A152" s="20">
        <v>597</v>
      </c>
      <c r="B152" s="20">
        <v>597028</v>
      </c>
      <c r="C152" s="21" t="s">
        <v>144</v>
      </c>
      <c r="D152" s="6">
        <v>1</v>
      </c>
      <c r="E152" s="9"/>
      <c r="F152" s="7">
        <v>0</v>
      </c>
      <c r="G152" s="10" t="s">
        <v>183</v>
      </c>
      <c r="H152" s="10" t="s">
        <v>183</v>
      </c>
      <c r="I152" s="48">
        <v>0</v>
      </c>
      <c r="J152" s="51" t="s">
        <v>186</v>
      </c>
      <c r="K152" s="51"/>
    </row>
    <row r="153" spans="1:11" ht="12.95" customHeight="1" x14ac:dyDescent="0.2">
      <c r="A153" s="20">
        <v>597</v>
      </c>
      <c r="B153" s="20">
        <v>597031</v>
      </c>
      <c r="C153" s="21" t="s">
        <v>145</v>
      </c>
      <c r="D153" s="6">
        <v>605</v>
      </c>
      <c r="E153" s="6">
        <v>-58</v>
      </c>
      <c r="F153" s="7">
        <v>375</v>
      </c>
      <c r="G153" s="10" t="s">
        <v>183</v>
      </c>
      <c r="H153" s="10" t="s">
        <v>183</v>
      </c>
      <c r="I153" s="48">
        <v>2</v>
      </c>
      <c r="J153" s="54" t="s">
        <v>187</v>
      </c>
      <c r="K153" s="51">
        <v>-2</v>
      </c>
    </row>
    <row r="154" spans="1:11" ht="12.95" customHeight="1" x14ac:dyDescent="0.2">
      <c r="A154" s="20">
        <v>597</v>
      </c>
      <c r="B154" s="20">
        <v>597032</v>
      </c>
      <c r="C154" s="21" t="s">
        <v>146</v>
      </c>
      <c r="D154" s="6">
        <v>296</v>
      </c>
      <c r="E154" s="6">
        <v>-23</v>
      </c>
      <c r="F154" s="7">
        <v>339</v>
      </c>
      <c r="G154" s="10">
        <v>66</v>
      </c>
      <c r="H154" s="10">
        <v>43</v>
      </c>
      <c r="I154" s="48">
        <v>35</v>
      </c>
      <c r="J154" s="54" t="s">
        <v>187</v>
      </c>
      <c r="K154" s="51">
        <v>8</v>
      </c>
    </row>
    <row r="155" spans="1:11" ht="12.95" customHeight="1" x14ac:dyDescent="0.2">
      <c r="A155" s="20">
        <v>597</v>
      </c>
      <c r="B155" s="20">
        <v>597033</v>
      </c>
      <c r="C155" s="21" t="s">
        <v>147</v>
      </c>
      <c r="D155" s="6">
        <v>146</v>
      </c>
      <c r="E155" s="6">
        <v>-5</v>
      </c>
      <c r="F155" s="7">
        <v>106</v>
      </c>
      <c r="G155" s="10" t="s">
        <v>183</v>
      </c>
      <c r="H155" s="10" t="s">
        <v>183</v>
      </c>
      <c r="I155" s="48">
        <v>0</v>
      </c>
      <c r="J155" s="51" t="s">
        <v>186</v>
      </c>
      <c r="K155" s="51"/>
    </row>
    <row r="156" spans="1:11" ht="12.95" customHeight="1" x14ac:dyDescent="0.2">
      <c r="A156" s="20">
        <v>597</v>
      </c>
      <c r="B156" s="20">
        <v>597034</v>
      </c>
      <c r="C156" s="21" t="s">
        <v>17</v>
      </c>
      <c r="D156" s="6">
        <v>280</v>
      </c>
      <c r="E156" s="6">
        <v>-24</v>
      </c>
      <c r="F156" s="7">
        <v>359</v>
      </c>
      <c r="G156" s="10">
        <v>103</v>
      </c>
      <c r="H156" s="10">
        <v>79</v>
      </c>
      <c r="I156" s="48">
        <v>32</v>
      </c>
      <c r="J156" s="54" t="s">
        <v>187</v>
      </c>
      <c r="K156" s="51">
        <v>47</v>
      </c>
    </row>
    <row r="157" spans="1:11" ht="12.95" customHeight="1" x14ac:dyDescent="0.2">
      <c r="A157" s="20">
        <v>597</v>
      </c>
      <c r="B157" s="20">
        <v>597035</v>
      </c>
      <c r="C157" s="21" t="s">
        <v>16</v>
      </c>
      <c r="D157" s="6">
        <v>111</v>
      </c>
      <c r="E157" s="6">
        <v>-16</v>
      </c>
      <c r="F157" s="7">
        <v>98</v>
      </c>
      <c r="G157" s="10">
        <v>3</v>
      </c>
      <c r="H157" s="10" t="s">
        <v>183</v>
      </c>
      <c r="I157" s="48">
        <v>1</v>
      </c>
      <c r="J157" s="51" t="s">
        <v>186</v>
      </c>
      <c r="K157" s="51"/>
    </row>
    <row r="158" spans="1:11" ht="12.95" customHeight="1" x14ac:dyDescent="0.2">
      <c r="A158" s="40"/>
      <c r="B158" s="40"/>
      <c r="C158" s="41" t="s">
        <v>148</v>
      </c>
      <c r="D158" s="6">
        <v>119</v>
      </c>
      <c r="E158" s="6">
        <v>-58</v>
      </c>
      <c r="F158" s="45">
        <v>280</v>
      </c>
      <c r="G158" s="46"/>
      <c r="H158" s="46"/>
      <c r="I158" s="51"/>
      <c r="J158" s="55" t="s">
        <v>190</v>
      </c>
      <c r="K158" s="51"/>
    </row>
    <row r="159" spans="1:11" ht="12.95" customHeight="1" x14ac:dyDescent="0.2">
      <c r="A159" s="40"/>
      <c r="B159" s="40"/>
      <c r="C159" s="41" t="s">
        <v>149</v>
      </c>
      <c r="D159" s="6">
        <v>66</v>
      </c>
      <c r="E159" s="6">
        <v>-10</v>
      </c>
      <c r="F159" s="45">
        <v>113</v>
      </c>
      <c r="G159" s="46"/>
      <c r="H159" s="46"/>
      <c r="I159" s="51"/>
      <c r="J159" s="55" t="s">
        <v>190</v>
      </c>
      <c r="K159" s="51"/>
    </row>
    <row r="160" spans="1:11" ht="12.95" customHeight="1" x14ac:dyDescent="0.2">
      <c r="A160" s="33">
        <v>597</v>
      </c>
      <c r="B160" s="33">
        <v>597036</v>
      </c>
      <c r="C160" s="34" t="s">
        <v>148</v>
      </c>
      <c r="D160" s="6"/>
      <c r="E160" s="6"/>
      <c r="F160" s="38">
        <v>280</v>
      </c>
      <c r="G160" s="39">
        <v>58</v>
      </c>
      <c r="H160" s="39" t="s">
        <v>183</v>
      </c>
      <c r="I160" s="48">
        <v>40</v>
      </c>
      <c r="J160" s="51" t="s">
        <v>191</v>
      </c>
      <c r="K160" s="51"/>
    </row>
    <row r="161" spans="1:11" ht="12.95" customHeight="1" x14ac:dyDescent="0.2">
      <c r="A161" s="33">
        <v>597</v>
      </c>
      <c r="B161" s="33">
        <v>597037</v>
      </c>
      <c r="C161" s="34" t="s">
        <v>149</v>
      </c>
      <c r="D161" s="6"/>
      <c r="E161" s="6"/>
      <c r="F161" s="38">
        <v>113</v>
      </c>
      <c r="G161" s="39">
        <v>62</v>
      </c>
      <c r="H161" s="39">
        <v>46</v>
      </c>
      <c r="I161" s="48">
        <v>52</v>
      </c>
      <c r="J161" s="51" t="s">
        <v>191</v>
      </c>
      <c r="K161" s="51"/>
    </row>
    <row r="162" spans="1:11" ht="12.95" customHeight="1" x14ac:dyDescent="0.2">
      <c r="A162" s="20">
        <v>597</v>
      </c>
      <c r="B162" s="20">
        <v>597038</v>
      </c>
      <c r="C162" s="21" t="s">
        <v>150</v>
      </c>
      <c r="D162" s="6">
        <v>1151</v>
      </c>
      <c r="E162" s="6">
        <v>-44</v>
      </c>
      <c r="F162" s="7">
        <v>572</v>
      </c>
      <c r="G162" s="10" t="s">
        <v>183</v>
      </c>
      <c r="H162" s="10" t="s">
        <v>183</v>
      </c>
      <c r="I162" s="48">
        <v>6</v>
      </c>
      <c r="J162" s="54" t="s">
        <v>187</v>
      </c>
      <c r="K162" s="51">
        <v>-6</v>
      </c>
    </row>
    <row r="163" spans="1:11" ht="12.95" customHeight="1" x14ac:dyDescent="0.2">
      <c r="A163" s="20">
        <v>597</v>
      </c>
      <c r="B163" s="20">
        <v>597039</v>
      </c>
      <c r="C163" s="21" t="s">
        <v>151</v>
      </c>
      <c r="D163" s="6">
        <v>8</v>
      </c>
      <c r="E163" s="9"/>
      <c r="F163" s="7">
        <v>10</v>
      </c>
      <c r="G163" s="10">
        <v>2</v>
      </c>
      <c r="H163" s="10">
        <v>2</v>
      </c>
      <c r="I163" s="48">
        <v>0</v>
      </c>
      <c r="J163" s="54" t="s">
        <v>187</v>
      </c>
      <c r="K163" s="51">
        <v>2</v>
      </c>
    </row>
    <row r="164" spans="1:11" ht="12.95" customHeight="1" x14ac:dyDescent="0.2">
      <c r="A164" s="20">
        <v>597</v>
      </c>
      <c r="B164" s="20">
        <v>597042</v>
      </c>
      <c r="C164" s="21" t="s">
        <v>64</v>
      </c>
      <c r="D164" s="9"/>
      <c r="E164" s="9"/>
      <c r="F164" s="7">
        <v>0</v>
      </c>
      <c r="G164" s="10" t="s">
        <v>183</v>
      </c>
      <c r="H164" s="10" t="s">
        <v>183</v>
      </c>
      <c r="I164" s="48">
        <v>0</v>
      </c>
      <c r="J164" s="51" t="s">
        <v>186</v>
      </c>
      <c r="K164" s="51"/>
    </row>
    <row r="165" spans="1:11" ht="12.95" customHeight="1" x14ac:dyDescent="0.2">
      <c r="A165" s="20">
        <v>597</v>
      </c>
      <c r="B165" s="20">
        <v>597043</v>
      </c>
      <c r="C165" s="21" t="s">
        <v>152</v>
      </c>
      <c r="D165" s="9"/>
      <c r="E165" s="9"/>
      <c r="F165" s="7">
        <v>0</v>
      </c>
      <c r="G165" s="10" t="s">
        <v>183</v>
      </c>
      <c r="H165" s="10" t="s">
        <v>183</v>
      </c>
      <c r="I165" s="48">
        <v>0</v>
      </c>
      <c r="J165" s="51" t="s">
        <v>186</v>
      </c>
      <c r="K165" s="51"/>
    </row>
    <row r="166" spans="1:11" ht="12.95" customHeight="1" x14ac:dyDescent="0.2">
      <c r="A166" s="20">
        <v>597</v>
      </c>
      <c r="B166" s="20">
        <v>597045</v>
      </c>
      <c r="C166" s="21" t="s">
        <v>67</v>
      </c>
      <c r="D166" s="9"/>
      <c r="E166" s="9"/>
      <c r="F166" s="7">
        <v>0</v>
      </c>
      <c r="G166" s="10" t="s">
        <v>183</v>
      </c>
      <c r="H166" s="10" t="s">
        <v>183</v>
      </c>
      <c r="I166" s="48">
        <v>0</v>
      </c>
      <c r="J166" s="51" t="s">
        <v>186</v>
      </c>
      <c r="K166" s="51"/>
    </row>
    <row r="167" spans="1:11" ht="12.95" customHeight="1" x14ac:dyDescent="0.2">
      <c r="A167" s="40"/>
      <c r="B167" s="40"/>
      <c r="C167" s="41" t="s">
        <v>153</v>
      </c>
      <c r="D167" s="6">
        <v>166</v>
      </c>
      <c r="E167" s="6">
        <v>-5</v>
      </c>
      <c r="F167" s="7">
        <v>0</v>
      </c>
      <c r="G167" s="10" t="s">
        <v>183</v>
      </c>
      <c r="H167" s="10" t="s">
        <v>183</v>
      </c>
      <c r="I167" s="48"/>
      <c r="J167" s="55" t="s">
        <v>190</v>
      </c>
      <c r="K167" s="51"/>
    </row>
    <row r="168" spans="1:11" ht="12.95" customHeight="1" x14ac:dyDescent="0.2">
      <c r="A168" s="40"/>
      <c r="B168" s="40"/>
      <c r="C168" s="41" t="s">
        <v>154</v>
      </c>
      <c r="D168" s="6">
        <v>1</v>
      </c>
      <c r="E168" s="6">
        <v>-6</v>
      </c>
      <c r="F168" s="7">
        <v>0</v>
      </c>
      <c r="G168" s="10">
        <v>5</v>
      </c>
      <c r="H168" s="10" t="s">
        <v>183</v>
      </c>
      <c r="I168" s="48"/>
      <c r="J168" s="55" t="s">
        <v>190</v>
      </c>
      <c r="K168" s="51"/>
    </row>
    <row r="169" spans="1:11" ht="12.95" customHeight="1" x14ac:dyDescent="0.2">
      <c r="A169" s="20">
        <v>598</v>
      </c>
      <c r="B169" s="20">
        <v>598001</v>
      </c>
      <c r="C169" s="21" t="s">
        <v>155</v>
      </c>
      <c r="D169" s="6">
        <v>11</v>
      </c>
      <c r="E169" s="6">
        <v>-7</v>
      </c>
      <c r="F169" s="7">
        <v>36</v>
      </c>
      <c r="G169" s="10">
        <v>32</v>
      </c>
      <c r="H169" s="10">
        <v>25</v>
      </c>
      <c r="I169" s="48">
        <v>26</v>
      </c>
      <c r="J169" s="51" t="s">
        <v>186</v>
      </c>
      <c r="K169" s="51"/>
    </row>
    <row r="170" spans="1:11" ht="12.95" customHeight="1" x14ac:dyDescent="0.2">
      <c r="A170" s="20">
        <v>598</v>
      </c>
      <c r="B170" s="20">
        <v>598002</v>
      </c>
      <c r="C170" s="21" t="s">
        <v>156</v>
      </c>
      <c r="D170" s="6">
        <v>7</v>
      </c>
      <c r="E170" s="6">
        <v>-3</v>
      </c>
      <c r="F170" s="7">
        <v>14</v>
      </c>
      <c r="G170" s="10">
        <v>10</v>
      </c>
      <c r="H170" s="10">
        <v>7</v>
      </c>
      <c r="I170" s="48">
        <v>6</v>
      </c>
      <c r="J170" s="54" t="s">
        <v>187</v>
      </c>
      <c r="K170" s="51">
        <v>1</v>
      </c>
    </row>
    <row r="171" spans="1:11" ht="12.95" customHeight="1" x14ac:dyDescent="0.2">
      <c r="A171" s="20">
        <v>598</v>
      </c>
      <c r="B171" s="20">
        <v>598003</v>
      </c>
      <c r="C171" s="21" t="s">
        <v>157</v>
      </c>
      <c r="D171" s="9"/>
      <c r="E171" s="9"/>
      <c r="F171" s="7">
        <v>3</v>
      </c>
      <c r="G171" s="10">
        <v>3</v>
      </c>
      <c r="H171" s="10">
        <v>3</v>
      </c>
      <c r="I171" s="48">
        <v>4</v>
      </c>
      <c r="J171" s="54" t="s">
        <v>187</v>
      </c>
      <c r="K171" s="51">
        <v>-1</v>
      </c>
    </row>
    <row r="172" spans="1:11" ht="12.95" customHeight="1" x14ac:dyDescent="0.2">
      <c r="A172" s="20">
        <v>598</v>
      </c>
      <c r="B172" s="20">
        <v>598004</v>
      </c>
      <c r="C172" s="21" t="s">
        <v>158</v>
      </c>
      <c r="D172" s="6">
        <v>21</v>
      </c>
      <c r="E172" s="6">
        <v>-4</v>
      </c>
      <c r="F172" s="7">
        <v>26</v>
      </c>
      <c r="G172" s="10">
        <v>9</v>
      </c>
      <c r="H172" s="10">
        <v>5</v>
      </c>
      <c r="I172" s="48">
        <v>3</v>
      </c>
      <c r="J172" s="54" t="s">
        <v>187</v>
      </c>
      <c r="K172" s="51">
        <v>2</v>
      </c>
    </row>
    <row r="173" spans="1:11" ht="12.95" customHeight="1" x14ac:dyDescent="0.2">
      <c r="A173" s="20">
        <v>598</v>
      </c>
      <c r="B173" s="20">
        <v>598005</v>
      </c>
      <c r="C173" s="21" t="s">
        <v>159</v>
      </c>
      <c r="D173" s="6">
        <v>5</v>
      </c>
      <c r="E173" s="9"/>
      <c r="F173" s="7">
        <v>1</v>
      </c>
      <c r="G173" s="10" t="s">
        <v>183</v>
      </c>
      <c r="H173" s="10" t="s">
        <v>183</v>
      </c>
      <c r="I173" s="48">
        <v>0</v>
      </c>
      <c r="J173" s="51" t="s">
        <v>186</v>
      </c>
      <c r="K173" s="51"/>
    </row>
    <row r="174" spans="1:11" ht="12.95" customHeight="1" x14ac:dyDescent="0.2">
      <c r="A174" s="20">
        <v>598</v>
      </c>
      <c r="B174" s="20">
        <v>598006</v>
      </c>
      <c r="C174" s="21" t="s">
        <v>160</v>
      </c>
      <c r="D174" s="6">
        <v>9</v>
      </c>
      <c r="E174" s="9"/>
      <c r="F174" s="7">
        <v>9</v>
      </c>
      <c r="G174" s="10" t="s">
        <v>183</v>
      </c>
      <c r="H174" s="10" t="s">
        <v>183</v>
      </c>
      <c r="I174" s="48">
        <v>0</v>
      </c>
      <c r="J174" s="51" t="s">
        <v>186</v>
      </c>
      <c r="K174" s="51"/>
    </row>
    <row r="175" spans="1:11" ht="12.95" customHeight="1" x14ac:dyDescent="0.2">
      <c r="A175" s="20">
        <v>598</v>
      </c>
      <c r="B175" s="20">
        <v>598007</v>
      </c>
      <c r="C175" s="21" t="s">
        <v>161</v>
      </c>
      <c r="D175" s="6">
        <v>10</v>
      </c>
      <c r="E175" s="6">
        <v>-6</v>
      </c>
      <c r="F175" s="7">
        <v>22</v>
      </c>
      <c r="G175" s="10">
        <v>18</v>
      </c>
      <c r="H175" s="10">
        <v>12</v>
      </c>
      <c r="I175" s="48">
        <v>12</v>
      </c>
      <c r="J175" s="51" t="s">
        <v>186</v>
      </c>
      <c r="K175" s="51"/>
    </row>
    <row r="176" spans="1:11" ht="12.95" customHeight="1" x14ac:dyDescent="0.2">
      <c r="A176" s="20">
        <v>598</v>
      </c>
      <c r="B176" s="20">
        <v>598008</v>
      </c>
      <c r="C176" s="21" t="s">
        <v>162</v>
      </c>
      <c r="D176" s="6">
        <v>5</v>
      </c>
      <c r="E176" s="9"/>
      <c r="F176" s="7">
        <v>4</v>
      </c>
      <c r="G176" s="10" t="s">
        <v>183</v>
      </c>
      <c r="H176" s="10" t="s">
        <v>183</v>
      </c>
      <c r="I176" s="48">
        <v>0</v>
      </c>
      <c r="J176" s="51" t="s">
        <v>186</v>
      </c>
      <c r="K176" s="51"/>
    </row>
    <row r="177" spans="1:11" x14ac:dyDescent="0.2">
      <c r="A177" s="20">
        <v>598</v>
      </c>
      <c r="B177" s="20">
        <v>598009</v>
      </c>
      <c r="C177" s="21" t="s">
        <v>163</v>
      </c>
      <c r="D177" s="6">
        <v>7</v>
      </c>
      <c r="E177" s="6">
        <v>-8</v>
      </c>
      <c r="F177" s="7">
        <v>15</v>
      </c>
      <c r="G177" s="10">
        <v>16</v>
      </c>
      <c r="H177" s="10">
        <v>8</v>
      </c>
      <c r="I177" s="48">
        <v>7</v>
      </c>
      <c r="J177" s="54" t="s">
        <v>187</v>
      </c>
      <c r="K177" s="51">
        <v>1</v>
      </c>
    </row>
    <row r="178" spans="1:11" x14ac:dyDescent="0.2">
      <c r="A178" s="20">
        <v>598</v>
      </c>
      <c r="B178" s="20">
        <v>598010</v>
      </c>
      <c r="C178" s="21" t="s">
        <v>164</v>
      </c>
      <c r="D178" s="6">
        <v>6</v>
      </c>
      <c r="E178" s="9"/>
      <c r="F178" s="7">
        <v>1</v>
      </c>
      <c r="G178" s="10" t="s">
        <v>183</v>
      </c>
      <c r="H178" s="10" t="s">
        <v>183</v>
      </c>
      <c r="I178" s="48">
        <v>0</v>
      </c>
      <c r="J178" s="51" t="s">
        <v>186</v>
      </c>
      <c r="K178" s="51"/>
    </row>
    <row r="179" spans="1:11" x14ac:dyDescent="0.2">
      <c r="D179" s="10">
        <v>5471</v>
      </c>
      <c r="E179" s="10">
        <v>-719</v>
      </c>
      <c r="F179" s="10">
        <v>5195</v>
      </c>
      <c r="G179" s="46">
        <v>1420</v>
      </c>
      <c r="H179" s="46">
        <v>891</v>
      </c>
      <c r="I179" s="53">
        <f>SUM(I2:I178)</f>
        <v>946</v>
      </c>
    </row>
  </sheetData>
  <mergeCells count="2">
    <mergeCell ref="G1:H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AB206-6FCA-48EC-A309-657EC33EB9AA}">
  <dimension ref="A1:AB180"/>
  <sheetViews>
    <sheetView workbookViewId="0">
      <pane ySplit="2" topLeftCell="A3" activePane="bottomLeft" state="frozen"/>
      <selection pane="bottomLeft" activeCell="AF7" sqref="AF7"/>
    </sheetView>
  </sheetViews>
  <sheetFormatPr baseColWidth="10" defaultRowHeight="11.25" x14ac:dyDescent="0.2"/>
  <cols>
    <col min="1" max="1" width="3.5703125" style="8" bestFit="1" customWidth="1"/>
    <col min="2" max="2" width="6.140625" style="8" bestFit="1" customWidth="1"/>
    <col min="3" max="3" width="49.5703125" style="8" bestFit="1" customWidth="1"/>
    <col min="4" max="9" width="6.28515625" style="12" customWidth="1"/>
    <col min="10" max="10" width="4.7109375" style="15" customWidth="1"/>
    <col min="11" max="16" width="6.28515625" style="12" customWidth="1"/>
    <col min="17" max="17" width="7.28515625" style="12" bestFit="1" customWidth="1"/>
    <col min="18" max="18" width="9.7109375" style="12" bestFit="1" customWidth="1"/>
    <col min="19" max="19" width="7.5703125" style="12" bestFit="1" customWidth="1"/>
    <col min="20" max="20" width="6.42578125" style="8" customWidth="1"/>
    <col min="21" max="21" width="6" style="8" customWidth="1"/>
    <col min="22" max="22" width="4.5703125" style="32" bestFit="1" customWidth="1"/>
    <col min="23" max="23" width="5.140625" style="32" bestFit="1" customWidth="1"/>
    <col min="24" max="24" width="2" style="32" customWidth="1"/>
    <col min="25" max="25" width="5.140625" style="32" bestFit="1" customWidth="1"/>
    <col min="26" max="26" width="7.85546875" style="32" bestFit="1" customWidth="1"/>
    <col min="27" max="27" width="14.28515625" style="8" bestFit="1" customWidth="1"/>
    <col min="28" max="28" width="4.5703125" style="8" bestFit="1" customWidth="1"/>
    <col min="29" max="16384" width="11.42578125" style="8"/>
  </cols>
  <sheetData>
    <row r="1" spans="1:28" ht="15" customHeight="1" x14ac:dyDescent="0.2">
      <c r="D1" s="26" t="s">
        <v>177</v>
      </c>
      <c r="E1" s="26"/>
      <c r="F1" s="26"/>
      <c r="G1" s="26"/>
      <c r="H1" s="26"/>
      <c r="I1" s="26"/>
      <c r="J1" s="30" t="s">
        <v>182</v>
      </c>
      <c r="K1" s="27" t="s">
        <v>171</v>
      </c>
      <c r="L1" s="27"/>
      <c r="M1" s="27"/>
      <c r="N1" s="27"/>
      <c r="O1" s="27"/>
      <c r="P1" s="28" t="s">
        <v>173</v>
      </c>
      <c r="Q1" s="28"/>
      <c r="R1" s="28"/>
      <c r="S1" s="28"/>
      <c r="T1" s="29" t="s">
        <v>179</v>
      </c>
      <c r="U1" s="29"/>
    </row>
    <row r="2" spans="1:28" ht="39" customHeight="1" x14ac:dyDescent="0.2">
      <c r="A2" s="19" t="s">
        <v>0</v>
      </c>
      <c r="B2" s="19" t="s">
        <v>1</v>
      </c>
      <c r="C2" s="19" t="s">
        <v>2</v>
      </c>
      <c r="D2" s="16" t="s">
        <v>165</v>
      </c>
      <c r="E2" s="1" t="s">
        <v>166</v>
      </c>
      <c r="F2" s="1" t="s">
        <v>167</v>
      </c>
      <c r="G2" s="1" t="s">
        <v>168</v>
      </c>
      <c r="H2" s="1" t="s">
        <v>169</v>
      </c>
      <c r="I2" s="1" t="s">
        <v>170</v>
      </c>
      <c r="J2" s="31"/>
      <c r="K2" s="2" t="s">
        <v>166</v>
      </c>
      <c r="L2" s="2" t="s">
        <v>172</v>
      </c>
      <c r="M2" s="2" t="s">
        <v>168</v>
      </c>
      <c r="N2" s="2" t="s">
        <v>169</v>
      </c>
      <c r="O2" s="3" t="s">
        <v>170</v>
      </c>
      <c r="P2" s="4" t="s">
        <v>175</v>
      </c>
      <c r="Q2" s="4" t="s">
        <v>174</v>
      </c>
      <c r="R2" s="4" t="s">
        <v>176</v>
      </c>
      <c r="S2" s="5" t="s">
        <v>178</v>
      </c>
      <c r="T2" s="13" t="s">
        <v>180</v>
      </c>
      <c r="U2" s="13" t="s">
        <v>181</v>
      </c>
      <c r="V2" s="57" t="s">
        <v>179</v>
      </c>
      <c r="W2" s="57"/>
      <c r="X2" s="57"/>
      <c r="Y2" s="57"/>
      <c r="Z2" s="58" t="s">
        <v>185</v>
      </c>
      <c r="AA2" s="58" t="s">
        <v>188</v>
      </c>
      <c r="AB2" s="58" t="s">
        <v>189</v>
      </c>
    </row>
    <row r="3" spans="1:28" ht="12.95" customHeight="1" x14ac:dyDescent="0.2">
      <c r="A3" s="20">
        <v>590</v>
      </c>
      <c r="B3" s="20">
        <v>590001</v>
      </c>
      <c r="C3" s="21" t="s">
        <v>3</v>
      </c>
      <c r="D3" s="17">
        <v>2</v>
      </c>
      <c r="E3" s="6">
        <v>333</v>
      </c>
      <c r="F3" s="6">
        <v>177</v>
      </c>
      <c r="G3" s="6">
        <v>158</v>
      </c>
      <c r="H3" s="6">
        <v>161</v>
      </c>
      <c r="I3" s="6">
        <v>-3</v>
      </c>
      <c r="J3" s="14">
        <f>+K3/E3</f>
        <v>0.74474474474474472</v>
      </c>
      <c r="K3" s="6">
        <v>248</v>
      </c>
      <c r="L3" s="6">
        <v>177</v>
      </c>
      <c r="M3" s="6">
        <v>71</v>
      </c>
      <c r="N3" s="6">
        <v>91</v>
      </c>
      <c r="O3" s="6">
        <v>-20</v>
      </c>
      <c r="P3" s="9"/>
      <c r="Q3" s="6">
        <v>61</v>
      </c>
      <c r="R3" s="6">
        <v>20</v>
      </c>
      <c r="S3" s="7">
        <f>SUM(P3:R3)</f>
        <v>81</v>
      </c>
      <c r="T3" s="10">
        <f>IF(-(+N3+O3-P3-Q3-R3)&lt;1,"",-(+N3+O3-P3-Q3-R3))</f>
        <v>10</v>
      </c>
      <c r="U3" s="10" t="str">
        <f>IF(-(+N3-P3-Q3-R3)&lt;1,"",-(+N3-P3-Q3-R3))</f>
        <v/>
      </c>
      <c r="V3" s="51" t="s">
        <v>180</v>
      </c>
      <c r="W3" s="47">
        <f>+T3</f>
        <v>10</v>
      </c>
      <c r="X3" s="51" t="s">
        <v>184</v>
      </c>
      <c r="Y3" s="47">
        <v>0</v>
      </c>
      <c r="Z3" s="48">
        <v>0</v>
      </c>
      <c r="AA3" s="49" t="str">
        <f>IF(Y3=Z3,"Correcto","Pendiente")</f>
        <v>Correcto</v>
      </c>
      <c r="AB3" s="49"/>
    </row>
    <row r="4" spans="1:28" ht="12.95" customHeight="1" x14ac:dyDescent="0.2">
      <c r="A4" s="20">
        <v>590</v>
      </c>
      <c r="B4" s="20">
        <v>590002</v>
      </c>
      <c r="C4" s="21" t="s">
        <v>4</v>
      </c>
      <c r="D4" s="17">
        <v>0</v>
      </c>
      <c r="E4" s="6">
        <v>34</v>
      </c>
      <c r="F4" s="6">
        <v>31</v>
      </c>
      <c r="G4" s="6">
        <v>3</v>
      </c>
      <c r="H4" s="6">
        <v>9</v>
      </c>
      <c r="I4" s="6">
        <v>-6</v>
      </c>
      <c r="J4" s="14">
        <f>+K4/E4</f>
        <v>0.58823529411764708</v>
      </c>
      <c r="K4" s="6">
        <v>20</v>
      </c>
      <c r="L4" s="6">
        <v>31</v>
      </c>
      <c r="M4" s="6">
        <v>-11</v>
      </c>
      <c r="N4" s="6">
        <v>1</v>
      </c>
      <c r="O4" s="6">
        <v>-12</v>
      </c>
      <c r="P4" s="6">
        <v>2</v>
      </c>
      <c r="Q4" s="6">
        <v>5</v>
      </c>
      <c r="R4" s="9"/>
      <c r="S4" s="7">
        <f>SUM(P4:R4)</f>
        <v>7</v>
      </c>
      <c r="T4" s="10">
        <f>IF(-(+N4+O4-P4-Q4-R4)&lt;1,"",-(+N4+O4-P4-Q4-R4))</f>
        <v>18</v>
      </c>
      <c r="U4" s="10">
        <f>IF(-(+N4-P4-Q4-R4)&lt;1,"",-(+N4-P4-Q4-R4))</f>
        <v>6</v>
      </c>
      <c r="V4" s="51" t="s">
        <v>180</v>
      </c>
      <c r="W4" s="47">
        <f>+T4</f>
        <v>18</v>
      </c>
      <c r="X4" s="51" t="s">
        <v>184</v>
      </c>
      <c r="Y4" s="47">
        <f>+U4</f>
        <v>6</v>
      </c>
      <c r="Z4" s="48">
        <v>5</v>
      </c>
      <c r="AA4" s="50" t="s">
        <v>187</v>
      </c>
      <c r="AB4" s="10">
        <f>+Y4-Z4</f>
        <v>1</v>
      </c>
    </row>
    <row r="5" spans="1:28" ht="12.95" customHeight="1" x14ac:dyDescent="0.2">
      <c r="A5" s="20">
        <v>590</v>
      </c>
      <c r="B5" s="20">
        <v>590003</v>
      </c>
      <c r="C5" s="21" t="s">
        <v>5</v>
      </c>
      <c r="D5" s="17">
        <v>4</v>
      </c>
      <c r="E5" s="6">
        <v>127</v>
      </c>
      <c r="F5" s="6">
        <v>80</v>
      </c>
      <c r="G5" s="6">
        <v>51</v>
      </c>
      <c r="H5" s="6">
        <v>53</v>
      </c>
      <c r="I5" s="6">
        <v>-2</v>
      </c>
      <c r="J5" s="14">
        <f>+K5/E5</f>
        <v>0.59055118110236215</v>
      </c>
      <c r="K5" s="6">
        <v>75</v>
      </c>
      <c r="L5" s="6">
        <v>75</v>
      </c>
      <c r="M5" s="6">
        <v>0</v>
      </c>
      <c r="N5" s="6">
        <v>20</v>
      </c>
      <c r="O5" s="6">
        <v>-20</v>
      </c>
      <c r="P5" s="9"/>
      <c r="Q5" s="6">
        <v>20</v>
      </c>
      <c r="R5" s="9"/>
      <c r="S5" s="7">
        <f>SUM(P5:R5)</f>
        <v>20</v>
      </c>
      <c r="T5" s="10">
        <f>IF(-(+N5+O5-P5-Q5-R5)&lt;1,"",-(+N5+O5-P5-Q5-R5))</f>
        <v>20</v>
      </c>
      <c r="U5" s="10" t="str">
        <f>IF(-(+N5-P5-Q5-R5)&lt;1,"",-(+N5-P5-Q5-R5))</f>
        <v/>
      </c>
      <c r="V5" s="51" t="s">
        <v>180</v>
      </c>
      <c r="W5" s="47">
        <f>+T5</f>
        <v>20</v>
      </c>
      <c r="X5" s="51" t="s">
        <v>184</v>
      </c>
      <c r="Y5" s="47">
        <v>0</v>
      </c>
      <c r="Z5" s="48">
        <v>1</v>
      </c>
      <c r="AA5" s="49" t="s">
        <v>186</v>
      </c>
      <c r="AB5" s="49"/>
    </row>
    <row r="6" spans="1:28" ht="12.95" customHeight="1" x14ac:dyDescent="0.2">
      <c r="A6" s="20">
        <v>590</v>
      </c>
      <c r="B6" s="20">
        <v>590004</v>
      </c>
      <c r="C6" s="21" t="s">
        <v>6</v>
      </c>
      <c r="D6" s="17">
        <v>2</v>
      </c>
      <c r="E6" s="6">
        <v>1398</v>
      </c>
      <c r="F6" s="6">
        <v>826</v>
      </c>
      <c r="G6" s="6">
        <v>574</v>
      </c>
      <c r="H6" s="6">
        <v>575</v>
      </c>
      <c r="I6" s="6">
        <v>-1</v>
      </c>
      <c r="J6" s="14">
        <f>+K6/E6</f>
        <v>0.68741058655221743</v>
      </c>
      <c r="K6" s="6">
        <v>961</v>
      </c>
      <c r="L6" s="6">
        <v>851</v>
      </c>
      <c r="M6" s="6">
        <v>110</v>
      </c>
      <c r="N6" s="6">
        <v>136</v>
      </c>
      <c r="O6" s="6">
        <v>-26</v>
      </c>
      <c r="P6" s="6">
        <v>45</v>
      </c>
      <c r="Q6" s="6">
        <v>161</v>
      </c>
      <c r="R6" s="9"/>
      <c r="S6" s="7">
        <f>SUM(P6:R6)</f>
        <v>206</v>
      </c>
      <c r="T6" s="10">
        <f>IF(-(+N6+O6-P6-Q6-R6)&lt;1,"",-(+N6+O6-P6-Q6-R6))</f>
        <v>96</v>
      </c>
      <c r="U6" s="10">
        <f>IF(-(+N6-P6-Q6-R6)&lt;1,"",-(+N6-P6-Q6-R6))</f>
        <v>70</v>
      </c>
      <c r="V6" s="51" t="s">
        <v>180</v>
      </c>
      <c r="W6" s="47">
        <f>+T6</f>
        <v>96</v>
      </c>
      <c r="X6" s="51" t="s">
        <v>184</v>
      </c>
      <c r="Y6" s="47">
        <f>+U6</f>
        <v>70</v>
      </c>
      <c r="Z6" s="48">
        <v>81</v>
      </c>
      <c r="AA6" s="49" t="s">
        <v>186</v>
      </c>
      <c r="AB6" s="49"/>
    </row>
    <row r="7" spans="1:28" ht="12.95" customHeight="1" x14ac:dyDescent="0.2">
      <c r="A7" s="20">
        <v>590</v>
      </c>
      <c r="B7" s="20">
        <v>590005</v>
      </c>
      <c r="C7" s="21" t="s">
        <v>7</v>
      </c>
      <c r="D7" s="17">
        <v>2</v>
      </c>
      <c r="E7" s="6">
        <v>1008</v>
      </c>
      <c r="F7" s="6">
        <v>505</v>
      </c>
      <c r="G7" s="6">
        <v>505</v>
      </c>
      <c r="H7" s="6">
        <v>505</v>
      </c>
      <c r="I7" s="9"/>
      <c r="J7" s="14">
        <f>+K7/E7</f>
        <v>0.71130952380952384</v>
      </c>
      <c r="K7" s="6">
        <v>717</v>
      </c>
      <c r="L7" s="6">
        <v>522</v>
      </c>
      <c r="M7" s="6">
        <v>195</v>
      </c>
      <c r="N7" s="6">
        <v>209</v>
      </c>
      <c r="O7" s="6">
        <v>-14</v>
      </c>
      <c r="P7" s="9"/>
      <c r="Q7" s="6">
        <v>180</v>
      </c>
      <c r="R7" s="6">
        <v>27</v>
      </c>
      <c r="S7" s="7">
        <f>SUM(P7:R7)</f>
        <v>207</v>
      </c>
      <c r="T7" s="10">
        <f>IF(-(+N7+O7-P7-Q7-R7)&lt;1,"",-(+N7+O7-P7-Q7-R7))</f>
        <v>12</v>
      </c>
      <c r="U7" s="10" t="str">
        <f>IF(-(+N7-P7-Q7-R7)&lt;1,"",-(+N7-P7-Q7-R7))</f>
        <v/>
      </c>
      <c r="V7" s="51" t="s">
        <v>180</v>
      </c>
      <c r="W7" s="47">
        <f>+T7</f>
        <v>12</v>
      </c>
      <c r="X7" s="51" t="s">
        <v>184</v>
      </c>
      <c r="Y7" s="47">
        <v>0</v>
      </c>
      <c r="Z7" s="48">
        <v>0</v>
      </c>
      <c r="AA7" s="49" t="str">
        <f>IF(Y7=Z7,"Correcto","Pendiente")</f>
        <v>Correcto</v>
      </c>
      <c r="AB7" s="49"/>
    </row>
    <row r="8" spans="1:28" ht="12.95" customHeight="1" x14ac:dyDescent="0.2">
      <c r="A8" s="20">
        <v>590</v>
      </c>
      <c r="B8" s="20">
        <v>590006</v>
      </c>
      <c r="C8" s="21" t="s">
        <v>8</v>
      </c>
      <c r="D8" s="17">
        <v>3</v>
      </c>
      <c r="E8" s="6">
        <v>1354</v>
      </c>
      <c r="F8" s="6">
        <v>742</v>
      </c>
      <c r="G8" s="6">
        <v>615</v>
      </c>
      <c r="H8" s="6">
        <v>618</v>
      </c>
      <c r="I8" s="6">
        <v>-3</v>
      </c>
      <c r="J8" s="14">
        <f>+K8/E8</f>
        <v>0.7082717872968981</v>
      </c>
      <c r="K8" s="6">
        <v>959</v>
      </c>
      <c r="L8" s="6">
        <v>811</v>
      </c>
      <c r="M8" s="6">
        <v>148</v>
      </c>
      <c r="N8" s="6">
        <v>168</v>
      </c>
      <c r="O8" s="6">
        <v>-20</v>
      </c>
      <c r="P8" s="9"/>
      <c r="Q8" s="6">
        <v>189</v>
      </c>
      <c r="R8" s="6">
        <v>37</v>
      </c>
      <c r="S8" s="7">
        <f>SUM(P8:R8)</f>
        <v>226</v>
      </c>
      <c r="T8" s="10">
        <f>IF(-(+N8+O8-P8-Q8-R8)&lt;1,"",-(+N8+O8-P8-Q8-R8))</f>
        <v>78</v>
      </c>
      <c r="U8" s="10">
        <f>IF(-(+N8-P8-Q8-R8)&lt;1,"",-(+N8-P8-Q8-R8))</f>
        <v>58</v>
      </c>
      <c r="V8" s="51" t="s">
        <v>180</v>
      </c>
      <c r="W8" s="47">
        <f>+T8</f>
        <v>78</v>
      </c>
      <c r="X8" s="51" t="s">
        <v>184</v>
      </c>
      <c r="Y8" s="47">
        <f>+U8</f>
        <v>58</v>
      </c>
      <c r="Z8" s="48">
        <v>52</v>
      </c>
      <c r="AA8" s="50" t="s">
        <v>187</v>
      </c>
      <c r="AB8" s="10">
        <f>+Y8-Z8</f>
        <v>6</v>
      </c>
    </row>
    <row r="9" spans="1:28" ht="12.95" customHeight="1" x14ac:dyDescent="0.2">
      <c r="A9" s="20">
        <v>590</v>
      </c>
      <c r="B9" s="20">
        <v>590007</v>
      </c>
      <c r="C9" s="21" t="s">
        <v>9</v>
      </c>
      <c r="D9" s="17">
        <v>3</v>
      </c>
      <c r="E9" s="6">
        <v>566</v>
      </c>
      <c r="F9" s="6">
        <v>287</v>
      </c>
      <c r="G9" s="6">
        <v>282</v>
      </c>
      <c r="H9" s="6">
        <v>282</v>
      </c>
      <c r="I9" s="9"/>
      <c r="J9" s="14">
        <f>+K9/E9</f>
        <v>0.68374558303886923</v>
      </c>
      <c r="K9" s="6">
        <v>387</v>
      </c>
      <c r="L9" s="6">
        <v>296</v>
      </c>
      <c r="M9" s="6">
        <v>91</v>
      </c>
      <c r="N9" s="6">
        <v>107</v>
      </c>
      <c r="O9" s="6">
        <v>-16</v>
      </c>
      <c r="P9" s="9"/>
      <c r="Q9" s="6">
        <v>91</v>
      </c>
      <c r="R9" s="6">
        <v>40</v>
      </c>
      <c r="S9" s="7">
        <f>SUM(P9:R9)</f>
        <v>131</v>
      </c>
      <c r="T9" s="10">
        <f>IF(-(+N9+O9-P9-Q9-R9)&lt;1,"",-(+N9+O9-P9-Q9-R9))</f>
        <v>40</v>
      </c>
      <c r="U9" s="10">
        <f>IF(-(+N9-P9-Q9-R9)&lt;1,"",-(+N9-P9-Q9-R9))</f>
        <v>24</v>
      </c>
      <c r="V9" s="51" t="s">
        <v>180</v>
      </c>
      <c r="W9" s="47">
        <f>+T9</f>
        <v>40</v>
      </c>
      <c r="X9" s="51" t="s">
        <v>184</v>
      </c>
      <c r="Y9" s="47">
        <f>+U9</f>
        <v>24</v>
      </c>
      <c r="Z9" s="48">
        <v>28</v>
      </c>
      <c r="AA9" s="49" t="s">
        <v>186</v>
      </c>
      <c r="AB9" s="49"/>
    </row>
    <row r="10" spans="1:28" ht="12.95" customHeight="1" x14ac:dyDescent="0.2">
      <c r="A10" s="20">
        <v>590</v>
      </c>
      <c r="B10" s="20">
        <v>590008</v>
      </c>
      <c r="C10" s="21" t="s">
        <v>10</v>
      </c>
      <c r="D10" s="17">
        <v>3</v>
      </c>
      <c r="E10" s="6">
        <v>570</v>
      </c>
      <c r="F10" s="6">
        <v>302</v>
      </c>
      <c r="G10" s="6">
        <v>271</v>
      </c>
      <c r="H10" s="6">
        <v>275</v>
      </c>
      <c r="I10" s="6">
        <v>-4</v>
      </c>
      <c r="J10" s="14">
        <f>+K10/E10</f>
        <v>0.61754385964912284</v>
      </c>
      <c r="K10" s="6">
        <v>352</v>
      </c>
      <c r="L10" s="6">
        <v>310</v>
      </c>
      <c r="M10" s="6">
        <v>42</v>
      </c>
      <c r="N10" s="6">
        <v>62</v>
      </c>
      <c r="O10" s="6">
        <v>-20</v>
      </c>
      <c r="P10" s="9"/>
      <c r="Q10" s="6">
        <v>103</v>
      </c>
      <c r="R10" s="9"/>
      <c r="S10" s="7">
        <f>SUM(P10:R10)</f>
        <v>103</v>
      </c>
      <c r="T10" s="10">
        <f>IF(-(+N10+O10-P10-Q10-R10)&lt;1,"",-(+N10+O10-P10-Q10-R10))</f>
        <v>61</v>
      </c>
      <c r="U10" s="10">
        <f>IF(-(+N10-P10-Q10-R10)&lt;1,"",-(+N10-P10-Q10-R10))</f>
        <v>41</v>
      </c>
      <c r="V10" s="51" t="s">
        <v>180</v>
      </c>
      <c r="W10" s="47">
        <f>+T10</f>
        <v>61</v>
      </c>
      <c r="X10" s="51" t="s">
        <v>184</v>
      </c>
      <c r="Y10" s="47">
        <f>+U10</f>
        <v>41</v>
      </c>
      <c r="Z10" s="48">
        <v>47</v>
      </c>
      <c r="AA10" s="49" t="s">
        <v>186</v>
      </c>
      <c r="AB10" s="49"/>
    </row>
    <row r="11" spans="1:28" ht="12.95" customHeight="1" x14ac:dyDescent="0.2">
      <c r="A11" s="20">
        <v>590</v>
      </c>
      <c r="B11" s="20">
        <v>590009</v>
      </c>
      <c r="C11" s="21" t="s">
        <v>11</v>
      </c>
      <c r="D11" s="17">
        <v>11</v>
      </c>
      <c r="E11" s="6">
        <v>410</v>
      </c>
      <c r="F11" s="6">
        <v>260</v>
      </c>
      <c r="G11" s="6">
        <v>161</v>
      </c>
      <c r="H11" s="6">
        <v>165</v>
      </c>
      <c r="I11" s="6">
        <v>-4</v>
      </c>
      <c r="J11" s="14">
        <f>+K11/E11</f>
        <v>0.69756097560975605</v>
      </c>
      <c r="K11" s="6">
        <v>286</v>
      </c>
      <c r="L11" s="6">
        <v>262</v>
      </c>
      <c r="M11" s="6">
        <v>24</v>
      </c>
      <c r="N11" s="6">
        <v>47</v>
      </c>
      <c r="O11" s="6">
        <v>-23</v>
      </c>
      <c r="P11" s="6">
        <v>4</v>
      </c>
      <c r="Q11" s="6">
        <v>5</v>
      </c>
      <c r="R11" s="6">
        <v>31</v>
      </c>
      <c r="S11" s="7">
        <f>SUM(P11:R11)</f>
        <v>40</v>
      </c>
      <c r="T11" s="10">
        <f>IF(-(+N11+O11-P11-Q11-R11)&lt;1,"",-(+N11+O11-P11-Q11-R11))</f>
        <v>16</v>
      </c>
      <c r="U11" s="10" t="str">
        <f>IF(-(+N11-P11-Q11-R11)&lt;1,"",-(+N11-P11-Q11-R11))</f>
        <v/>
      </c>
      <c r="V11" s="51" t="s">
        <v>180</v>
      </c>
      <c r="W11" s="47">
        <f>+T11</f>
        <v>16</v>
      </c>
      <c r="X11" s="51" t="s">
        <v>184</v>
      </c>
      <c r="Y11" s="47">
        <v>0</v>
      </c>
      <c r="Z11" s="48">
        <v>0</v>
      </c>
      <c r="AA11" s="49" t="str">
        <f>IF(Y11=Z11,"Correcto","Pendiente")</f>
        <v>Correcto</v>
      </c>
      <c r="AB11" s="49"/>
    </row>
    <row r="12" spans="1:28" ht="12.95" customHeight="1" x14ac:dyDescent="0.2">
      <c r="A12" s="20">
        <v>590</v>
      </c>
      <c r="B12" s="20">
        <v>590010</v>
      </c>
      <c r="C12" s="21" t="s">
        <v>12</v>
      </c>
      <c r="D12" s="17">
        <v>11</v>
      </c>
      <c r="E12" s="6">
        <v>303</v>
      </c>
      <c r="F12" s="6">
        <v>186</v>
      </c>
      <c r="G12" s="6">
        <v>128</v>
      </c>
      <c r="H12" s="6">
        <v>131</v>
      </c>
      <c r="I12" s="6">
        <v>-3</v>
      </c>
      <c r="J12" s="14">
        <f>+K12/E12</f>
        <v>0.66996699669966997</v>
      </c>
      <c r="K12" s="6">
        <v>203</v>
      </c>
      <c r="L12" s="6">
        <v>193</v>
      </c>
      <c r="M12" s="6">
        <v>10</v>
      </c>
      <c r="N12" s="6">
        <v>26</v>
      </c>
      <c r="O12" s="6">
        <v>-16</v>
      </c>
      <c r="P12" s="6">
        <v>29</v>
      </c>
      <c r="Q12" s="6">
        <v>28</v>
      </c>
      <c r="R12" s="9"/>
      <c r="S12" s="7">
        <f>SUM(P12:R12)</f>
        <v>57</v>
      </c>
      <c r="T12" s="10">
        <f>IF(-(+N12+O12-P12-Q12-R12)&lt;1,"",-(+N12+O12-P12-Q12-R12))</f>
        <v>47</v>
      </c>
      <c r="U12" s="10">
        <f>IF(-(+N12-P12-Q12-R12)&lt;1,"",-(+N12-P12-Q12-R12))</f>
        <v>31</v>
      </c>
      <c r="V12" s="51" t="s">
        <v>180</v>
      </c>
      <c r="W12" s="47">
        <f>+T12</f>
        <v>47</v>
      </c>
      <c r="X12" s="51" t="s">
        <v>184</v>
      </c>
      <c r="Y12" s="47">
        <f>+U12</f>
        <v>31</v>
      </c>
      <c r="Z12" s="48">
        <v>34</v>
      </c>
      <c r="AA12" s="49" t="s">
        <v>186</v>
      </c>
      <c r="AB12" s="49"/>
    </row>
    <row r="13" spans="1:28" ht="12.95" customHeight="1" x14ac:dyDescent="0.2">
      <c r="A13" s="20">
        <v>590</v>
      </c>
      <c r="B13" s="20">
        <v>590011</v>
      </c>
      <c r="C13" s="21" t="s">
        <v>13</v>
      </c>
      <c r="D13" s="17">
        <v>6</v>
      </c>
      <c r="E13" s="6">
        <v>1317</v>
      </c>
      <c r="F13" s="6">
        <v>746</v>
      </c>
      <c r="G13" s="6">
        <v>577</v>
      </c>
      <c r="H13" s="6">
        <v>578</v>
      </c>
      <c r="I13" s="6">
        <v>-1</v>
      </c>
      <c r="J13" s="14">
        <f>+K13/E13</f>
        <v>0.7053910402429765</v>
      </c>
      <c r="K13" s="6">
        <v>929</v>
      </c>
      <c r="L13" s="6">
        <v>764</v>
      </c>
      <c r="M13" s="6">
        <v>165</v>
      </c>
      <c r="N13" s="6">
        <v>191</v>
      </c>
      <c r="O13" s="6">
        <v>-26</v>
      </c>
      <c r="P13" s="9"/>
      <c r="Q13" s="6">
        <v>163</v>
      </c>
      <c r="R13" s="6">
        <v>25</v>
      </c>
      <c r="S13" s="7">
        <f>SUM(P13:R13)</f>
        <v>188</v>
      </c>
      <c r="T13" s="10">
        <f>IF(-(+N13+O13-P13-Q13-R13)&lt;1,"",-(+N13+O13-P13-Q13-R13))</f>
        <v>23</v>
      </c>
      <c r="U13" s="10" t="str">
        <f>IF(-(+N13-P13-Q13-R13)&lt;1,"",-(+N13-P13-Q13-R13))</f>
        <v/>
      </c>
      <c r="V13" s="51" t="s">
        <v>180</v>
      </c>
      <c r="W13" s="47">
        <f>+T13</f>
        <v>23</v>
      </c>
      <c r="X13" s="51" t="s">
        <v>184</v>
      </c>
      <c r="Y13" s="47">
        <v>0</v>
      </c>
      <c r="Z13" s="48">
        <v>0</v>
      </c>
      <c r="AA13" s="49" t="str">
        <f>IF(Y13=Z13,"Correcto","Pendiente")</f>
        <v>Correcto</v>
      </c>
      <c r="AB13" s="49"/>
    </row>
    <row r="14" spans="1:28" ht="12.95" customHeight="1" x14ac:dyDescent="0.2">
      <c r="A14" s="20">
        <v>590</v>
      </c>
      <c r="B14" s="20">
        <v>590012</v>
      </c>
      <c r="C14" s="21" t="s">
        <v>14</v>
      </c>
      <c r="D14" s="17">
        <v>8</v>
      </c>
      <c r="E14" s="6">
        <v>89</v>
      </c>
      <c r="F14" s="6">
        <v>56</v>
      </c>
      <c r="G14" s="6">
        <v>41</v>
      </c>
      <c r="H14" s="6">
        <v>43</v>
      </c>
      <c r="I14" s="6">
        <v>-2</v>
      </c>
      <c r="J14" s="14">
        <f>+K14/E14</f>
        <v>0.48314606741573035</v>
      </c>
      <c r="K14" s="6">
        <v>43</v>
      </c>
      <c r="L14" s="6">
        <v>58</v>
      </c>
      <c r="M14" s="6">
        <v>-15</v>
      </c>
      <c r="N14" s="6">
        <v>9</v>
      </c>
      <c r="O14" s="6">
        <v>-24</v>
      </c>
      <c r="P14" s="6">
        <v>2</v>
      </c>
      <c r="Q14" s="6">
        <v>24</v>
      </c>
      <c r="R14" s="9"/>
      <c r="S14" s="7">
        <f>SUM(P14:R14)</f>
        <v>26</v>
      </c>
      <c r="T14" s="10">
        <f>IF(-(+N14+O14-P14-Q14-R14)&lt;1,"",-(+N14+O14-P14-Q14-R14))</f>
        <v>41</v>
      </c>
      <c r="U14" s="10">
        <f>IF(-(+N14-P14-Q14-R14)&lt;1,"",-(+N14-P14-Q14-R14))</f>
        <v>17</v>
      </c>
      <c r="V14" s="51" t="s">
        <v>180</v>
      </c>
      <c r="W14" s="47">
        <f>+T14</f>
        <v>41</v>
      </c>
      <c r="X14" s="51" t="s">
        <v>184</v>
      </c>
      <c r="Y14" s="47">
        <f>+U14</f>
        <v>17</v>
      </c>
      <c r="Z14" s="48">
        <v>15</v>
      </c>
      <c r="AA14" s="49" t="s">
        <v>186</v>
      </c>
      <c r="AB14" s="49"/>
    </row>
    <row r="15" spans="1:28" ht="12.95" customHeight="1" x14ac:dyDescent="0.2">
      <c r="A15" s="20">
        <v>590</v>
      </c>
      <c r="B15" s="20">
        <v>590013</v>
      </c>
      <c r="C15" s="21" t="s">
        <v>15</v>
      </c>
      <c r="D15" s="17">
        <v>0</v>
      </c>
      <c r="E15" s="6">
        <v>3</v>
      </c>
      <c r="F15" s="6">
        <v>1</v>
      </c>
      <c r="G15" s="6">
        <v>2</v>
      </c>
      <c r="H15" s="6">
        <v>2</v>
      </c>
      <c r="I15" s="9"/>
      <c r="J15" s="14">
        <f>+K15/E15</f>
        <v>0.66666666666666663</v>
      </c>
      <c r="K15" s="6">
        <v>2</v>
      </c>
      <c r="L15" s="6">
        <v>1</v>
      </c>
      <c r="M15" s="6">
        <v>1</v>
      </c>
      <c r="N15" s="6">
        <v>1</v>
      </c>
      <c r="O15" s="9"/>
      <c r="P15" s="9"/>
      <c r="Q15" s="6">
        <v>1</v>
      </c>
      <c r="R15" s="9"/>
      <c r="S15" s="7">
        <f>SUM(P15:R15)</f>
        <v>1</v>
      </c>
      <c r="T15" s="10" t="str">
        <f>IF(-(+N15+O15-P15-Q15-R15)&lt;1,"",-(+N15+O15-P15-Q15-R15))</f>
        <v/>
      </c>
      <c r="U15" s="10" t="str">
        <f>IF(-(+N15-P15-Q15-R15)&lt;1,"",-(+N15-P15-Q15-R15))</f>
        <v/>
      </c>
      <c r="V15" s="51" t="s">
        <v>180</v>
      </c>
      <c r="W15" s="47">
        <v>0</v>
      </c>
      <c r="X15" s="51" t="s">
        <v>184</v>
      </c>
      <c r="Y15" s="47">
        <v>0</v>
      </c>
      <c r="Z15" s="48">
        <v>0</v>
      </c>
      <c r="AA15" s="49" t="str">
        <f>IF(Y15=Z15,"Correcto","Pendiente")</f>
        <v>Correcto</v>
      </c>
      <c r="AB15" s="49"/>
    </row>
    <row r="16" spans="1:28" ht="12.95" customHeight="1" x14ac:dyDescent="0.2">
      <c r="A16" s="20">
        <v>590</v>
      </c>
      <c r="B16" s="20">
        <v>590016</v>
      </c>
      <c r="C16" s="21" t="s">
        <v>16</v>
      </c>
      <c r="D16" s="17">
        <v>10</v>
      </c>
      <c r="E16" s="6">
        <v>291</v>
      </c>
      <c r="F16" s="6">
        <v>183</v>
      </c>
      <c r="G16" s="6">
        <v>118</v>
      </c>
      <c r="H16" s="6">
        <v>123</v>
      </c>
      <c r="I16" s="6">
        <v>-5</v>
      </c>
      <c r="J16" s="14">
        <f>+K16/E16</f>
        <v>0.67697594501718217</v>
      </c>
      <c r="K16" s="6">
        <v>197</v>
      </c>
      <c r="L16" s="6">
        <v>192</v>
      </c>
      <c r="M16" s="6">
        <v>5</v>
      </c>
      <c r="N16" s="6">
        <v>26</v>
      </c>
      <c r="O16" s="6">
        <v>-21</v>
      </c>
      <c r="P16" s="6">
        <v>3</v>
      </c>
      <c r="Q16" s="6">
        <v>34</v>
      </c>
      <c r="R16" s="9"/>
      <c r="S16" s="7">
        <f>SUM(P16:R16)</f>
        <v>37</v>
      </c>
      <c r="T16" s="10">
        <f>IF(-(+N16+O16-P16-Q16-R16)&lt;1,"",-(+N16+O16-P16-Q16-R16))</f>
        <v>32</v>
      </c>
      <c r="U16" s="10">
        <f>IF(-(+N16-P16-Q16-R16)&lt;1,"",-(+N16-P16-Q16-R16))</f>
        <v>11</v>
      </c>
      <c r="V16" s="51" t="s">
        <v>180</v>
      </c>
      <c r="W16" s="47">
        <f>+T16</f>
        <v>32</v>
      </c>
      <c r="X16" s="51" t="s">
        <v>184</v>
      </c>
      <c r="Y16" s="47">
        <f>+U16</f>
        <v>11</v>
      </c>
      <c r="Z16" s="48">
        <v>12</v>
      </c>
      <c r="AA16" s="49" t="s">
        <v>186</v>
      </c>
      <c r="AB16" s="49"/>
    </row>
    <row r="17" spans="1:28" ht="12.95" customHeight="1" x14ac:dyDescent="0.2">
      <c r="A17" s="20">
        <v>590</v>
      </c>
      <c r="B17" s="20">
        <v>590017</v>
      </c>
      <c r="C17" s="21" t="s">
        <v>17</v>
      </c>
      <c r="D17" s="17">
        <v>10</v>
      </c>
      <c r="E17" s="6">
        <v>733</v>
      </c>
      <c r="F17" s="6">
        <v>348</v>
      </c>
      <c r="G17" s="6">
        <v>395</v>
      </c>
      <c r="H17" s="6">
        <v>395</v>
      </c>
      <c r="I17" s="9"/>
      <c r="J17" s="14">
        <f>+K17/E17</f>
        <v>0.61391541609822642</v>
      </c>
      <c r="K17" s="6">
        <v>450</v>
      </c>
      <c r="L17" s="6">
        <v>354</v>
      </c>
      <c r="M17" s="6">
        <v>96</v>
      </c>
      <c r="N17" s="6">
        <v>112</v>
      </c>
      <c r="O17" s="6">
        <v>-16</v>
      </c>
      <c r="P17" s="9"/>
      <c r="Q17" s="6">
        <v>69</v>
      </c>
      <c r="R17" s="9"/>
      <c r="S17" s="7">
        <f>SUM(P17:R17)</f>
        <v>69</v>
      </c>
      <c r="T17" s="10" t="str">
        <f>IF(-(+N17+O17-P17-Q17-R17)&lt;1,"",-(+N17+O17-P17-Q17-R17))</f>
        <v/>
      </c>
      <c r="U17" s="10" t="str">
        <f>IF(-(+N17-P17-Q17-R17)&lt;1,"",-(+N17-P17-Q17-R17))</f>
        <v/>
      </c>
      <c r="V17" s="51" t="s">
        <v>180</v>
      </c>
      <c r="W17" s="47">
        <v>0</v>
      </c>
      <c r="X17" s="51" t="s">
        <v>184</v>
      </c>
      <c r="Y17" s="47">
        <v>0</v>
      </c>
      <c r="Z17" s="48">
        <v>50</v>
      </c>
      <c r="AA17" s="50" t="s">
        <v>187</v>
      </c>
      <c r="AB17" s="10">
        <f>+Y17-Z17</f>
        <v>-50</v>
      </c>
    </row>
    <row r="18" spans="1:28" ht="12.95" customHeight="1" x14ac:dyDescent="0.2">
      <c r="A18" s="20">
        <v>590</v>
      </c>
      <c r="B18" s="20">
        <v>590018</v>
      </c>
      <c r="C18" s="21" t="s">
        <v>18</v>
      </c>
      <c r="D18" s="17">
        <v>25</v>
      </c>
      <c r="E18" s="6">
        <v>747</v>
      </c>
      <c r="F18" s="6">
        <v>264</v>
      </c>
      <c r="G18" s="6">
        <v>508</v>
      </c>
      <c r="H18" s="6">
        <v>508</v>
      </c>
      <c r="I18" s="9"/>
      <c r="J18" s="14">
        <f>+K18/E18</f>
        <v>0.71619812583668008</v>
      </c>
      <c r="K18" s="6">
        <v>535</v>
      </c>
      <c r="L18" s="6">
        <v>285</v>
      </c>
      <c r="M18" s="6">
        <v>250</v>
      </c>
      <c r="N18" s="6">
        <v>263</v>
      </c>
      <c r="O18" s="6">
        <v>-13</v>
      </c>
      <c r="P18" s="9"/>
      <c r="Q18" s="6">
        <v>109</v>
      </c>
      <c r="R18" s="6">
        <v>49</v>
      </c>
      <c r="S18" s="7">
        <f>SUM(P18:R18)</f>
        <v>158</v>
      </c>
      <c r="T18" s="10" t="str">
        <f>IF(-(+N18+O18-P18-Q18-R18)&lt;1,"",-(+N18+O18-P18-Q18-R18))</f>
        <v/>
      </c>
      <c r="U18" s="10" t="str">
        <f>IF(-(+N18-P18-Q18-R18)&lt;1,"",-(+N18-P18-Q18-R18))</f>
        <v/>
      </c>
      <c r="V18" s="51" t="s">
        <v>180</v>
      </c>
      <c r="W18" s="47">
        <v>0</v>
      </c>
      <c r="X18" s="51" t="s">
        <v>184</v>
      </c>
      <c r="Y18" s="47">
        <v>0</v>
      </c>
      <c r="Z18" s="48">
        <v>0</v>
      </c>
      <c r="AA18" s="49" t="str">
        <f>IF(Y18=Z18,"Correcto","Pendiente")</f>
        <v>Correcto</v>
      </c>
      <c r="AB18" s="49"/>
    </row>
    <row r="19" spans="1:28" ht="12.95" customHeight="1" x14ac:dyDescent="0.2">
      <c r="A19" s="20">
        <v>590</v>
      </c>
      <c r="B19" s="20">
        <v>590019</v>
      </c>
      <c r="C19" s="21" t="s">
        <v>19</v>
      </c>
      <c r="D19" s="17">
        <v>3</v>
      </c>
      <c r="E19" s="6">
        <v>620</v>
      </c>
      <c r="F19" s="6">
        <v>330</v>
      </c>
      <c r="G19" s="6">
        <v>293</v>
      </c>
      <c r="H19" s="6">
        <v>295</v>
      </c>
      <c r="I19" s="6">
        <v>-2</v>
      </c>
      <c r="J19" s="14">
        <f>+K19/E19</f>
        <v>0.60483870967741937</v>
      </c>
      <c r="K19" s="6">
        <v>375</v>
      </c>
      <c r="L19" s="6">
        <v>369</v>
      </c>
      <c r="M19" s="6">
        <v>6</v>
      </c>
      <c r="N19" s="6">
        <v>45</v>
      </c>
      <c r="O19" s="6">
        <v>-39</v>
      </c>
      <c r="P19" s="6">
        <v>42</v>
      </c>
      <c r="Q19" s="6">
        <v>67</v>
      </c>
      <c r="R19" s="9"/>
      <c r="S19" s="7">
        <f>SUM(P19:R19)</f>
        <v>109</v>
      </c>
      <c r="T19" s="10">
        <f>IF(-(+N19+O19-P19-Q19-R19)&lt;1,"",-(+N19+O19-P19-Q19-R19))</f>
        <v>103</v>
      </c>
      <c r="U19" s="10">
        <f>IF(-(+N19-P19-Q19-R19)&lt;1,"",-(+N19-P19-Q19-R19))</f>
        <v>64</v>
      </c>
      <c r="V19" s="51" t="s">
        <v>180</v>
      </c>
      <c r="W19" s="47">
        <f>+T19</f>
        <v>103</v>
      </c>
      <c r="X19" s="51" t="s">
        <v>184</v>
      </c>
      <c r="Y19" s="47">
        <f>+U19</f>
        <v>64</v>
      </c>
      <c r="Z19" s="48">
        <v>65</v>
      </c>
      <c r="AA19" s="49" t="s">
        <v>186</v>
      </c>
      <c r="AB19" s="49"/>
    </row>
    <row r="20" spans="1:28" ht="12.95" customHeight="1" x14ac:dyDescent="0.2">
      <c r="A20" s="20">
        <v>590</v>
      </c>
      <c r="B20" s="20">
        <v>590061</v>
      </c>
      <c r="C20" s="21" t="s">
        <v>20</v>
      </c>
      <c r="D20" s="17">
        <v>6</v>
      </c>
      <c r="E20" s="6">
        <v>289</v>
      </c>
      <c r="F20" s="6">
        <v>121</v>
      </c>
      <c r="G20" s="6">
        <v>174</v>
      </c>
      <c r="H20" s="6">
        <v>174</v>
      </c>
      <c r="I20" s="9"/>
      <c r="J20" s="14">
        <f>+K20/E20</f>
        <v>0.63321799307958482</v>
      </c>
      <c r="K20" s="6">
        <v>183</v>
      </c>
      <c r="L20" s="6">
        <v>128</v>
      </c>
      <c r="M20" s="6">
        <v>55</v>
      </c>
      <c r="N20" s="6">
        <v>69</v>
      </c>
      <c r="O20" s="6">
        <v>-14</v>
      </c>
      <c r="P20" s="9"/>
      <c r="Q20" s="6">
        <v>17</v>
      </c>
      <c r="R20" s="6">
        <v>51</v>
      </c>
      <c r="S20" s="7">
        <f>SUM(P20:R20)</f>
        <v>68</v>
      </c>
      <c r="T20" s="10">
        <f>IF(-(+N20+O20-P20-Q20-R20)&lt;1,"",-(+N20+O20-P20-Q20-R20))</f>
        <v>13</v>
      </c>
      <c r="U20" s="10" t="str">
        <f>IF(-(+N20-P20-Q20-R20)&lt;1,"",-(+N20-P20-Q20-R20))</f>
        <v/>
      </c>
      <c r="V20" s="51" t="s">
        <v>180</v>
      </c>
      <c r="W20" s="47">
        <f>+T20</f>
        <v>13</v>
      </c>
      <c r="X20" s="51" t="s">
        <v>184</v>
      </c>
      <c r="Y20" s="47">
        <v>0</v>
      </c>
      <c r="Z20" s="48">
        <v>0</v>
      </c>
      <c r="AA20" s="49" t="str">
        <f>IF(Y20=Z20,"Correcto","Pendiente")</f>
        <v>Correcto</v>
      </c>
      <c r="AB20" s="49"/>
    </row>
    <row r="21" spans="1:28" ht="12.95" customHeight="1" x14ac:dyDescent="0.2">
      <c r="A21" s="20">
        <v>590</v>
      </c>
      <c r="B21" s="20">
        <v>590101</v>
      </c>
      <c r="C21" s="21" t="s">
        <v>21</v>
      </c>
      <c r="D21" s="17">
        <v>2</v>
      </c>
      <c r="E21" s="6">
        <v>237</v>
      </c>
      <c r="F21" s="6">
        <v>71</v>
      </c>
      <c r="G21" s="6">
        <v>168</v>
      </c>
      <c r="H21" s="6">
        <v>168</v>
      </c>
      <c r="I21" s="9"/>
      <c r="J21" s="14">
        <f>+K21/E21</f>
        <v>0.61181434599156115</v>
      </c>
      <c r="K21" s="6">
        <v>145</v>
      </c>
      <c r="L21" s="6">
        <v>71</v>
      </c>
      <c r="M21" s="6">
        <v>74</v>
      </c>
      <c r="N21" s="6">
        <v>77</v>
      </c>
      <c r="O21" s="6">
        <v>-3</v>
      </c>
      <c r="P21" s="9"/>
      <c r="Q21" s="6">
        <v>37</v>
      </c>
      <c r="R21" s="6">
        <v>47</v>
      </c>
      <c r="S21" s="7">
        <f>SUM(P21:R21)</f>
        <v>84</v>
      </c>
      <c r="T21" s="10">
        <f>IF(-(+N21+O21-P21-Q21-R21)&lt;1,"",-(+N21+O21-P21-Q21-R21))</f>
        <v>10</v>
      </c>
      <c r="U21" s="10">
        <f>IF(-(+N21-P21-Q21-R21)&lt;1,"",-(+N21-P21-Q21-R21))</f>
        <v>7</v>
      </c>
      <c r="V21" s="51" t="s">
        <v>180</v>
      </c>
      <c r="W21" s="47">
        <f>+T21</f>
        <v>10</v>
      </c>
      <c r="X21" s="51" t="s">
        <v>184</v>
      </c>
      <c r="Y21" s="47">
        <f>+U21</f>
        <v>7</v>
      </c>
      <c r="Z21" s="48">
        <v>8</v>
      </c>
      <c r="AA21" s="49" t="s">
        <v>186</v>
      </c>
      <c r="AB21" s="49"/>
    </row>
    <row r="22" spans="1:28" ht="12.95" customHeight="1" x14ac:dyDescent="0.2">
      <c r="A22" s="20">
        <v>590</v>
      </c>
      <c r="B22" s="20">
        <v>590102</v>
      </c>
      <c r="C22" s="21" t="s">
        <v>22</v>
      </c>
      <c r="D22" s="17">
        <v>0</v>
      </c>
      <c r="E22" s="6">
        <v>21</v>
      </c>
      <c r="F22" s="6">
        <v>1</v>
      </c>
      <c r="G22" s="6">
        <v>20</v>
      </c>
      <c r="H22" s="6">
        <v>20</v>
      </c>
      <c r="I22" s="9"/>
      <c r="J22" s="14">
        <f>+K22/E22</f>
        <v>0.42857142857142855</v>
      </c>
      <c r="K22" s="6">
        <v>9</v>
      </c>
      <c r="L22" s="6">
        <v>1</v>
      </c>
      <c r="M22" s="6">
        <v>8</v>
      </c>
      <c r="N22" s="6">
        <v>8</v>
      </c>
      <c r="O22" s="9"/>
      <c r="P22" s="9"/>
      <c r="Q22" s="6">
        <v>5</v>
      </c>
      <c r="R22" s="9"/>
      <c r="S22" s="7">
        <f>SUM(P22:R22)</f>
        <v>5</v>
      </c>
      <c r="T22" s="10" t="str">
        <f>IF(-(+N22+O22-P22-Q22-R22)&lt;1,"",-(+N22+O22-P22-Q22-R22))</f>
        <v/>
      </c>
      <c r="U22" s="10" t="str">
        <f>IF(-(+N22-P22-Q22-R22)&lt;1,"",-(+N22-P22-Q22-R22))</f>
        <v/>
      </c>
      <c r="V22" s="51" t="s">
        <v>180</v>
      </c>
      <c r="W22" s="47">
        <v>0</v>
      </c>
      <c r="X22" s="51" t="s">
        <v>184</v>
      </c>
      <c r="Y22" s="47">
        <v>0</v>
      </c>
      <c r="Z22" s="48">
        <v>0</v>
      </c>
      <c r="AA22" s="49" t="str">
        <f>IF(Y22=Z22,"Correcto","Pendiente")</f>
        <v>Correcto</v>
      </c>
      <c r="AB22" s="49"/>
    </row>
    <row r="23" spans="1:28" ht="12.95" customHeight="1" x14ac:dyDescent="0.2">
      <c r="A23" s="20">
        <v>590</v>
      </c>
      <c r="B23" s="20">
        <v>590103</v>
      </c>
      <c r="C23" s="21" t="s">
        <v>23</v>
      </c>
      <c r="D23" s="17">
        <v>0</v>
      </c>
      <c r="E23" s="6">
        <v>60</v>
      </c>
      <c r="F23" s="6">
        <v>16</v>
      </c>
      <c r="G23" s="6">
        <v>44</v>
      </c>
      <c r="H23" s="6">
        <v>44</v>
      </c>
      <c r="I23" s="9"/>
      <c r="J23" s="14">
        <f>+K23/E23</f>
        <v>0.55000000000000004</v>
      </c>
      <c r="K23" s="6">
        <v>33</v>
      </c>
      <c r="L23" s="6">
        <v>20</v>
      </c>
      <c r="M23" s="6">
        <v>13</v>
      </c>
      <c r="N23" s="6">
        <v>16</v>
      </c>
      <c r="O23" s="6">
        <v>-3</v>
      </c>
      <c r="P23" s="9"/>
      <c r="Q23" s="6">
        <v>18</v>
      </c>
      <c r="R23" s="6">
        <v>8</v>
      </c>
      <c r="S23" s="7">
        <f>SUM(P23:R23)</f>
        <v>26</v>
      </c>
      <c r="T23" s="10">
        <f>IF(-(+N23+O23-P23-Q23-R23)&lt;1,"",-(+N23+O23-P23-Q23-R23))</f>
        <v>13</v>
      </c>
      <c r="U23" s="10">
        <f>IF(-(+N23-P23-Q23-R23)&lt;1,"",-(+N23-P23-Q23-R23))</f>
        <v>10</v>
      </c>
      <c r="V23" s="51" t="s">
        <v>180</v>
      </c>
      <c r="W23" s="47">
        <f>+T23</f>
        <v>13</v>
      </c>
      <c r="X23" s="51" t="s">
        <v>184</v>
      </c>
      <c r="Y23" s="47">
        <f>+U23</f>
        <v>10</v>
      </c>
      <c r="Z23" s="48">
        <v>10</v>
      </c>
      <c r="AA23" s="49" t="str">
        <f>IF(Y23=Z23,"Correcto","Pendiente")</f>
        <v>Correcto</v>
      </c>
      <c r="AB23" s="49"/>
    </row>
    <row r="24" spans="1:28" ht="12.95" customHeight="1" x14ac:dyDescent="0.2">
      <c r="A24" s="20">
        <v>590</v>
      </c>
      <c r="B24" s="20">
        <v>590104</v>
      </c>
      <c r="C24" s="21" t="s">
        <v>24</v>
      </c>
      <c r="D24" s="17">
        <v>0</v>
      </c>
      <c r="E24" s="6">
        <v>25</v>
      </c>
      <c r="F24" s="6">
        <v>11</v>
      </c>
      <c r="G24" s="6">
        <v>14</v>
      </c>
      <c r="H24" s="6">
        <v>15</v>
      </c>
      <c r="I24" s="6">
        <v>-1</v>
      </c>
      <c r="J24" s="14">
        <f>+K24/E24</f>
        <v>0.4</v>
      </c>
      <c r="K24" s="6">
        <v>10</v>
      </c>
      <c r="L24" s="6">
        <v>13</v>
      </c>
      <c r="M24" s="6">
        <v>-3</v>
      </c>
      <c r="N24" s="6">
        <v>2</v>
      </c>
      <c r="O24" s="6">
        <v>-5</v>
      </c>
      <c r="P24" s="6">
        <v>2</v>
      </c>
      <c r="Q24" s="9"/>
      <c r="R24" s="9"/>
      <c r="S24" s="7">
        <f>SUM(P24:R24)</f>
        <v>2</v>
      </c>
      <c r="T24" s="10">
        <f>IF(-(+N24+O24-P24-Q24-R24)&lt;1,"",-(+N24+O24-P24-Q24-R24))</f>
        <v>5</v>
      </c>
      <c r="U24" s="10" t="str">
        <f>IF(-(+N24-P24-Q24-R24)&lt;1,"",-(+N24-P24-Q24-R24))</f>
        <v/>
      </c>
      <c r="V24" s="51" t="s">
        <v>180</v>
      </c>
      <c r="W24" s="47">
        <f>+T24</f>
        <v>5</v>
      </c>
      <c r="X24" s="51" t="s">
        <v>184</v>
      </c>
      <c r="Y24" s="47">
        <v>0</v>
      </c>
      <c r="Z24" s="48">
        <v>1</v>
      </c>
      <c r="AA24" s="49" t="s">
        <v>186</v>
      </c>
      <c r="AB24" s="49"/>
    </row>
    <row r="25" spans="1:28" ht="12.95" customHeight="1" x14ac:dyDescent="0.2">
      <c r="A25" s="20">
        <v>590</v>
      </c>
      <c r="B25" s="20">
        <v>590105</v>
      </c>
      <c r="C25" s="21" t="s">
        <v>25</v>
      </c>
      <c r="D25" s="17">
        <v>5</v>
      </c>
      <c r="E25" s="6">
        <v>380</v>
      </c>
      <c r="F25" s="6">
        <v>124</v>
      </c>
      <c r="G25" s="6">
        <v>261</v>
      </c>
      <c r="H25" s="6">
        <v>261</v>
      </c>
      <c r="I25" s="9"/>
      <c r="J25" s="14">
        <f>+K25/E25</f>
        <v>0.54736842105263162</v>
      </c>
      <c r="K25" s="6">
        <v>208</v>
      </c>
      <c r="L25" s="6">
        <v>138</v>
      </c>
      <c r="M25" s="6">
        <v>70</v>
      </c>
      <c r="N25" s="6">
        <v>78</v>
      </c>
      <c r="O25" s="6">
        <v>-8</v>
      </c>
      <c r="P25" s="9"/>
      <c r="Q25" s="6">
        <v>43</v>
      </c>
      <c r="R25" s="6">
        <v>61</v>
      </c>
      <c r="S25" s="7">
        <f>SUM(P25:R25)</f>
        <v>104</v>
      </c>
      <c r="T25" s="10">
        <f>IF(-(+N25+O25-P25-Q25-R25)&lt;1,"",-(+N25+O25-P25-Q25-R25))</f>
        <v>34</v>
      </c>
      <c r="U25" s="10">
        <f>IF(-(+N25-P25-Q25-R25)&lt;1,"",-(+N25-P25-Q25-R25))</f>
        <v>26</v>
      </c>
      <c r="V25" s="51" t="s">
        <v>180</v>
      </c>
      <c r="W25" s="47">
        <f>+T25</f>
        <v>34</v>
      </c>
      <c r="X25" s="51" t="s">
        <v>184</v>
      </c>
      <c r="Y25" s="47">
        <f>+U25</f>
        <v>26</v>
      </c>
      <c r="Z25" s="48">
        <v>26</v>
      </c>
      <c r="AA25" s="49" t="str">
        <f>IF(Y25=Z25,"Correcto","Pendiente")</f>
        <v>Correcto</v>
      </c>
      <c r="AB25" s="49"/>
    </row>
    <row r="26" spans="1:28" ht="12.95" customHeight="1" x14ac:dyDescent="0.2">
      <c r="A26" s="20">
        <v>590</v>
      </c>
      <c r="B26" s="20">
        <v>590106</v>
      </c>
      <c r="C26" s="21" t="s">
        <v>26</v>
      </c>
      <c r="D26" s="17">
        <v>0</v>
      </c>
      <c r="E26" s="6">
        <v>88</v>
      </c>
      <c r="F26" s="6">
        <v>36</v>
      </c>
      <c r="G26" s="6">
        <v>52</v>
      </c>
      <c r="H26" s="6">
        <v>52</v>
      </c>
      <c r="I26" s="9"/>
      <c r="J26" s="14">
        <f>+K26/E26</f>
        <v>0.55681818181818177</v>
      </c>
      <c r="K26" s="6">
        <v>49</v>
      </c>
      <c r="L26" s="6">
        <v>37</v>
      </c>
      <c r="M26" s="6">
        <v>12</v>
      </c>
      <c r="N26" s="6">
        <v>13</v>
      </c>
      <c r="O26" s="6">
        <v>-1</v>
      </c>
      <c r="P26" s="6">
        <v>2</v>
      </c>
      <c r="Q26" s="6">
        <v>21</v>
      </c>
      <c r="R26" s="9"/>
      <c r="S26" s="7">
        <f>SUM(P26:R26)</f>
        <v>23</v>
      </c>
      <c r="T26" s="10">
        <f>IF(-(+N26+O26-P26-Q26-R26)&lt;1,"",-(+N26+O26-P26-Q26-R26))</f>
        <v>11</v>
      </c>
      <c r="U26" s="10">
        <f>IF(-(+N26-P26-Q26-R26)&lt;1,"",-(+N26-P26-Q26-R26))</f>
        <v>10</v>
      </c>
      <c r="V26" s="51" t="s">
        <v>180</v>
      </c>
      <c r="W26" s="47">
        <f>+T26</f>
        <v>11</v>
      </c>
      <c r="X26" s="51" t="s">
        <v>184</v>
      </c>
      <c r="Y26" s="47">
        <f>+U26</f>
        <v>10</v>
      </c>
      <c r="Z26" s="48">
        <v>10</v>
      </c>
      <c r="AA26" s="49" t="str">
        <f>IF(Y26=Z26,"Correcto","Pendiente")</f>
        <v>Correcto</v>
      </c>
      <c r="AB26" s="49"/>
    </row>
    <row r="27" spans="1:28" ht="12.95" customHeight="1" x14ac:dyDescent="0.2">
      <c r="A27" s="20">
        <v>590</v>
      </c>
      <c r="B27" s="20">
        <v>590107</v>
      </c>
      <c r="C27" s="21" t="s">
        <v>27</v>
      </c>
      <c r="D27" s="17">
        <v>0</v>
      </c>
      <c r="E27" s="6">
        <v>178</v>
      </c>
      <c r="F27" s="6">
        <v>79</v>
      </c>
      <c r="G27" s="6">
        <v>99</v>
      </c>
      <c r="H27" s="6">
        <v>99</v>
      </c>
      <c r="I27" s="9"/>
      <c r="J27" s="14">
        <f>+K27/E27</f>
        <v>0.6348314606741573</v>
      </c>
      <c r="K27" s="6">
        <v>113</v>
      </c>
      <c r="L27" s="6">
        <v>97</v>
      </c>
      <c r="M27" s="6">
        <v>16</v>
      </c>
      <c r="N27" s="6">
        <v>21</v>
      </c>
      <c r="O27" s="6">
        <v>-5</v>
      </c>
      <c r="P27" s="9"/>
      <c r="Q27" s="6">
        <v>17</v>
      </c>
      <c r="R27" s="6">
        <v>18</v>
      </c>
      <c r="S27" s="7">
        <f>SUM(P27:R27)</f>
        <v>35</v>
      </c>
      <c r="T27" s="10">
        <f>IF(-(+N27+O27-P27-Q27-R27)&lt;1,"",-(+N27+O27-P27-Q27-R27))</f>
        <v>19</v>
      </c>
      <c r="U27" s="10">
        <f>IF(-(+N27-P27-Q27-R27)&lt;1,"",-(+N27-P27-Q27-R27))</f>
        <v>14</v>
      </c>
      <c r="V27" s="51" t="s">
        <v>180</v>
      </c>
      <c r="W27" s="47">
        <f>+T27</f>
        <v>19</v>
      </c>
      <c r="X27" s="51" t="s">
        <v>184</v>
      </c>
      <c r="Y27" s="47">
        <f>+U27</f>
        <v>14</v>
      </c>
      <c r="Z27" s="48">
        <v>15</v>
      </c>
      <c r="AA27" s="49" t="s">
        <v>186</v>
      </c>
      <c r="AB27" s="49"/>
    </row>
    <row r="28" spans="1:28" ht="12.95" customHeight="1" x14ac:dyDescent="0.2">
      <c r="A28" s="20">
        <v>590</v>
      </c>
      <c r="B28" s="20">
        <v>590108</v>
      </c>
      <c r="C28" s="21" t="s">
        <v>28</v>
      </c>
      <c r="D28" s="17">
        <v>2</v>
      </c>
      <c r="E28" s="6">
        <v>189</v>
      </c>
      <c r="F28" s="6">
        <v>67</v>
      </c>
      <c r="G28" s="6">
        <v>124</v>
      </c>
      <c r="H28" s="6">
        <v>124</v>
      </c>
      <c r="I28" s="9"/>
      <c r="J28" s="14">
        <f>+K28/E28</f>
        <v>0.48148148148148145</v>
      </c>
      <c r="K28" s="6">
        <v>91</v>
      </c>
      <c r="L28" s="6">
        <v>73</v>
      </c>
      <c r="M28" s="6">
        <v>18</v>
      </c>
      <c r="N28" s="6">
        <v>29</v>
      </c>
      <c r="O28" s="6">
        <v>-11</v>
      </c>
      <c r="P28" s="9"/>
      <c r="Q28" s="6">
        <v>48</v>
      </c>
      <c r="R28" s="6">
        <v>19</v>
      </c>
      <c r="S28" s="7">
        <f>SUM(P28:R28)</f>
        <v>67</v>
      </c>
      <c r="T28" s="10">
        <f>IF(-(+N28+O28-P28-Q28-R28)&lt;1,"",-(+N28+O28-P28-Q28-R28))</f>
        <v>49</v>
      </c>
      <c r="U28" s="10">
        <f>IF(-(+N28-P28-Q28-R28)&lt;1,"",-(+N28-P28-Q28-R28))</f>
        <v>38</v>
      </c>
      <c r="V28" s="51" t="s">
        <v>180</v>
      </c>
      <c r="W28" s="47">
        <f>+T28</f>
        <v>49</v>
      </c>
      <c r="X28" s="51" t="s">
        <v>184</v>
      </c>
      <c r="Y28" s="47">
        <f>+U28</f>
        <v>38</v>
      </c>
      <c r="Z28" s="48">
        <v>33</v>
      </c>
      <c r="AA28" s="50" t="s">
        <v>187</v>
      </c>
      <c r="AB28" s="10">
        <f>+Y28-Z28</f>
        <v>5</v>
      </c>
    </row>
    <row r="29" spans="1:28" ht="12.95" customHeight="1" x14ac:dyDescent="0.2">
      <c r="A29" s="20">
        <v>590</v>
      </c>
      <c r="B29" s="20">
        <v>590109</v>
      </c>
      <c r="C29" s="21" t="s">
        <v>29</v>
      </c>
      <c r="D29" s="17">
        <v>0</v>
      </c>
      <c r="E29" s="6">
        <v>5</v>
      </c>
      <c r="F29" s="6">
        <v>0</v>
      </c>
      <c r="G29" s="6">
        <v>5</v>
      </c>
      <c r="H29" s="6">
        <v>5</v>
      </c>
      <c r="I29" s="9"/>
      <c r="J29" s="14">
        <f>+K29/E29</f>
        <v>0</v>
      </c>
      <c r="K29" s="9"/>
      <c r="L29" s="9"/>
      <c r="M29" s="9"/>
      <c r="N29" s="9"/>
      <c r="O29" s="9"/>
      <c r="P29" s="9"/>
      <c r="Q29" s="9"/>
      <c r="R29" s="9"/>
      <c r="S29" s="7">
        <f>SUM(P29:R29)</f>
        <v>0</v>
      </c>
      <c r="T29" s="10" t="str">
        <f>IF(-(+N29+O29-P29-Q29-R29)&lt;1,"",-(+N29+O29-P29-Q29-R29))</f>
        <v/>
      </c>
      <c r="U29" s="10" t="str">
        <f>IF(-(+N29-P29-Q29-R29)&lt;1,"",-(+N29-P29-Q29-R29))</f>
        <v/>
      </c>
      <c r="V29" s="51" t="s">
        <v>180</v>
      </c>
      <c r="W29" s="47">
        <v>0</v>
      </c>
      <c r="X29" s="51" t="s">
        <v>184</v>
      </c>
      <c r="Y29" s="47">
        <v>0</v>
      </c>
      <c r="Z29" s="48">
        <v>0</v>
      </c>
      <c r="AA29" s="49" t="str">
        <f>IF(Y29=Z29,"Correcto","Pendiente")</f>
        <v>Correcto</v>
      </c>
      <c r="AB29" s="49"/>
    </row>
    <row r="30" spans="1:28" ht="12.95" customHeight="1" x14ac:dyDescent="0.2">
      <c r="A30" s="20">
        <v>590</v>
      </c>
      <c r="B30" s="20">
        <v>590110</v>
      </c>
      <c r="C30" s="21" t="s">
        <v>30</v>
      </c>
      <c r="D30" s="17">
        <v>0</v>
      </c>
      <c r="E30" s="6">
        <v>101</v>
      </c>
      <c r="F30" s="6">
        <v>46</v>
      </c>
      <c r="G30" s="6">
        <v>55</v>
      </c>
      <c r="H30" s="6">
        <v>55</v>
      </c>
      <c r="I30" s="9"/>
      <c r="J30" s="14">
        <f>+K30/E30</f>
        <v>0.58415841584158412</v>
      </c>
      <c r="K30" s="6">
        <v>59</v>
      </c>
      <c r="L30" s="6">
        <v>47</v>
      </c>
      <c r="M30" s="6">
        <v>12</v>
      </c>
      <c r="N30" s="6">
        <v>15</v>
      </c>
      <c r="O30" s="6">
        <v>-3</v>
      </c>
      <c r="P30" s="9"/>
      <c r="Q30" s="6">
        <v>21</v>
      </c>
      <c r="R30" s="6">
        <v>13</v>
      </c>
      <c r="S30" s="7">
        <f>SUM(P30:R30)</f>
        <v>34</v>
      </c>
      <c r="T30" s="10">
        <f>IF(-(+N30+O30-P30-Q30-R30)&lt;1,"",-(+N30+O30-P30-Q30-R30))</f>
        <v>22</v>
      </c>
      <c r="U30" s="10">
        <f>IF(-(+N30-P30-Q30-R30)&lt;1,"",-(+N30-P30-Q30-R30))</f>
        <v>19</v>
      </c>
      <c r="V30" s="51" t="s">
        <v>180</v>
      </c>
      <c r="W30" s="47">
        <f>+T30</f>
        <v>22</v>
      </c>
      <c r="X30" s="51" t="s">
        <v>184</v>
      </c>
      <c r="Y30" s="47">
        <f>+U30</f>
        <v>19</v>
      </c>
      <c r="Z30" s="48">
        <v>15</v>
      </c>
      <c r="AA30" s="49" t="s">
        <v>186</v>
      </c>
      <c r="AB30" s="49"/>
    </row>
    <row r="31" spans="1:28" ht="12.95" customHeight="1" x14ac:dyDescent="0.2">
      <c r="A31" s="20">
        <v>590</v>
      </c>
      <c r="B31" s="20">
        <v>590111</v>
      </c>
      <c r="C31" s="21" t="s">
        <v>31</v>
      </c>
      <c r="D31" s="17">
        <v>2</v>
      </c>
      <c r="E31" s="6">
        <v>72</v>
      </c>
      <c r="F31" s="6">
        <v>18</v>
      </c>
      <c r="G31" s="6">
        <v>56</v>
      </c>
      <c r="H31" s="6">
        <v>56</v>
      </c>
      <c r="I31" s="9"/>
      <c r="J31" s="14">
        <f>+K31/E31</f>
        <v>0.52777777777777779</v>
      </c>
      <c r="K31" s="6">
        <v>38</v>
      </c>
      <c r="L31" s="6">
        <v>19</v>
      </c>
      <c r="M31" s="6">
        <v>19</v>
      </c>
      <c r="N31" s="6">
        <v>20</v>
      </c>
      <c r="O31" s="6">
        <v>-1</v>
      </c>
      <c r="P31" s="9"/>
      <c r="Q31" s="6">
        <v>14</v>
      </c>
      <c r="R31" s="6">
        <v>9</v>
      </c>
      <c r="S31" s="7">
        <f>SUM(P31:R31)</f>
        <v>23</v>
      </c>
      <c r="T31" s="10">
        <f>IF(-(+N31+O31-P31-Q31-R31)&lt;1,"",-(+N31+O31-P31-Q31-R31))</f>
        <v>4</v>
      </c>
      <c r="U31" s="10">
        <f>IF(-(+N31-P31-Q31-R31)&lt;1,"",-(+N31-P31-Q31-R31))</f>
        <v>3</v>
      </c>
      <c r="V31" s="51" t="s">
        <v>180</v>
      </c>
      <c r="W31" s="47">
        <f>+T31</f>
        <v>4</v>
      </c>
      <c r="X31" s="51" t="s">
        <v>184</v>
      </c>
      <c r="Y31" s="47">
        <f>+U31</f>
        <v>3</v>
      </c>
      <c r="Z31" s="48">
        <v>1</v>
      </c>
      <c r="AA31" s="50" t="s">
        <v>187</v>
      </c>
      <c r="AB31" s="10">
        <f>+Y31-Z31</f>
        <v>2</v>
      </c>
    </row>
    <row r="32" spans="1:28" ht="12.95" customHeight="1" x14ac:dyDescent="0.2">
      <c r="A32" s="20">
        <v>590</v>
      </c>
      <c r="B32" s="20">
        <v>590112</v>
      </c>
      <c r="C32" s="21" t="s">
        <v>32</v>
      </c>
      <c r="D32" s="17">
        <v>0</v>
      </c>
      <c r="E32" s="6">
        <v>24</v>
      </c>
      <c r="F32" s="6">
        <v>4</v>
      </c>
      <c r="G32" s="6">
        <v>20</v>
      </c>
      <c r="H32" s="6">
        <v>20</v>
      </c>
      <c r="I32" s="9"/>
      <c r="J32" s="14">
        <f>+K32/E32</f>
        <v>0.5</v>
      </c>
      <c r="K32" s="6">
        <v>12</v>
      </c>
      <c r="L32" s="6">
        <v>4</v>
      </c>
      <c r="M32" s="6">
        <v>8</v>
      </c>
      <c r="N32" s="6">
        <v>8</v>
      </c>
      <c r="O32" s="9"/>
      <c r="P32" s="9"/>
      <c r="Q32" s="6">
        <v>4</v>
      </c>
      <c r="R32" s="9"/>
      <c r="S32" s="7">
        <f>SUM(P32:R32)</f>
        <v>4</v>
      </c>
      <c r="T32" s="10" t="str">
        <f>IF(-(+N32+O32-P32-Q32-R32)&lt;1,"",-(+N32+O32-P32-Q32-R32))</f>
        <v/>
      </c>
      <c r="U32" s="10" t="str">
        <f>IF(-(+N32-P32-Q32-R32)&lt;1,"",-(+N32-P32-Q32-R32))</f>
        <v/>
      </c>
      <c r="V32" s="51" t="s">
        <v>180</v>
      </c>
      <c r="W32" s="47">
        <v>0</v>
      </c>
      <c r="X32" s="51" t="s">
        <v>184</v>
      </c>
      <c r="Y32" s="47">
        <v>0</v>
      </c>
      <c r="Z32" s="48">
        <v>0</v>
      </c>
      <c r="AA32" s="49" t="str">
        <f>IF(Y32=Z32,"Correcto","Pendiente")</f>
        <v>Correcto</v>
      </c>
      <c r="AB32" s="49"/>
    </row>
    <row r="33" spans="1:28" ht="12.95" customHeight="1" x14ac:dyDescent="0.2">
      <c r="A33" s="20">
        <v>590</v>
      </c>
      <c r="B33" s="20">
        <v>590113</v>
      </c>
      <c r="C33" s="21" t="s">
        <v>33</v>
      </c>
      <c r="D33" s="17">
        <v>2</v>
      </c>
      <c r="E33" s="6">
        <v>45</v>
      </c>
      <c r="F33" s="6">
        <v>13</v>
      </c>
      <c r="G33" s="6">
        <v>34</v>
      </c>
      <c r="H33" s="6">
        <v>34</v>
      </c>
      <c r="I33" s="9"/>
      <c r="J33" s="14">
        <f>+K33/E33</f>
        <v>0.44444444444444442</v>
      </c>
      <c r="K33" s="6">
        <v>20</v>
      </c>
      <c r="L33" s="6">
        <v>13</v>
      </c>
      <c r="M33" s="6">
        <v>7</v>
      </c>
      <c r="N33" s="6">
        <v>9</v>
      </c>
      <c r="O33" s="6">
        <v>-2</v>
      </c>
      <c r="P33" s="9"/>
      <c r="Q33" s="6">
        <v>8</v>
      </c>
      <c r="R33" s="9"/>
      <c r="S33" s="7">
        <f>SUM(P33:R33)</f>
        <v>8</v>
      </c>
      <c r="T33" s="10">
        <f>IF(-(+N33+O33-P33-Q33-R33)&lt;1,"",-(+N33+O33-P33-Q33-R33))</f>
        <v>1</v>
      </c>
      <c r="U33" s="10" t="str">
        <f>IF(-(+N33-P33-Q33-R33)&lt;1,"",-(+N33-P33-Q33-R33))</f>
        <v/>
      </c>
      <c r="V33" s="51" t="s">
        <v>180</v>
      </c>
      <c r="W33" s="47">
        <f>+T33</f>
        <v>1</v>
      </c>
      <c r="X33" s="51" t="s">
        <v>184</v>
      </c>
      <c r="Y33" s="47">
        <v>0</v>
      </c>
      <c r="Z33" s="48">
        <v>0</v>
      </c>
      <c r="AA33" s="49" t="str">
        <f>IF(Y33=Z33,"Correcto","Pendiente")</f>
        <v>Correcto</v>
      </c>
      <c r="AB33" s="49"/>
    </row>
    <row r="34" spans="1:28" ht="12.95" customHeight="1" x14ac:dyDescent="0.2">
      <c r="A34" s="20">
        <v>590</v>
      </c>
      <c r="B34" s="20">
        <v>590115</v>
      </c>
      <c r="C34" s="21" t="s">
        <v>34</v>
      </c>
      <c r="D34" s="17">
        <v>0</v>
      </c>
      <c r="E34" s="6">
        <v>53</v>
      </c>
      <c r="F34" s="6">
        <v>12</v>
      </c>
      <c r="G34" s="6">
        <v>41</v>
      </c>
      <c r="H34" s="6">
        <v>41</v>
      </c>
      <c r="I34" s="9"/>
      <c r="J34" s="14">
        <f>+K34/E34</f>
        <v>0.35849056603773582</v>
      </c>
      <c r="K34" s="6">
        <v>19</v>
      </c>
      <c r="L34" s="6">
        <v>12</v>
      </c>
      <c r="M34" s="6">
        <v>7</v>
      </c>
      <c r="N34" s="6">
        <v>10</v>
      </c>
      <c r="O34" s="6">
        <v>-3</v>
      </c>
      <c r="P34" s="9"/>
      <c r="Q34" s="6">
        <v>9</v>
      </c>
      <c r="R34" s="9"/>
      <c r="S34" s="7">
        <f>SUM(P34:R34)</f>
        <v>9</v>
      </c>
      <c r="T34" s="10">
        <f>IF(-(+N34+O34-P34-Q34-R34)&lt;1,"",-(+N34+O34-P34-Q34-R34))</f>
        <v>2</v>
      </c>
      <c r="U34" s="10" t="str">
        <f>IF(-(+N34-P34-Q34-R34)&lt;1,"",-(+N34-P34-Q34-R34))</f>
        <v/>
      </c>
      <c r="V34" s="51" t="s">
        <v>180</v>
      </c>
      <c r="W34" s="47">
        <f>+T34</f>
        <v>2</v>
      </c>
      <c r="X34" s="51" t="s">
        <v>184</v>
      </c>
      <c r="Y34" s="47">
        <v>0</v>
      </c>
      <c r="Z34" s="48">
        <v>0</v>
      </c>
      <c r="AA34" s="49" t="str">
        <f>IF(Y34=Z34,"Correcto","Pendiente")</f>
        <v>Correcto</v>
      </c>
      <c r="AB34" s="49"/>
    </row>
    <row r="35" spans="1:28" ht="12.95" customHeight="1" x14ac:dyDescent="0.2">
      <c r="A35" s="20">
        <v>590</v>
      </c>
      <c r="B35" s="20">
        <v>590116</v>
      </c>
      <c r="C35" s="21" t="s">
        <v>35</v>
      </c>
      <c r="D35" s="17">
        <v>0</v>
      </c>
      <c r="E35" s="6">
        <v>4</v>
      </c>
      <c r="F35" s="6">
        <v>0</v>
      </c>
      <c r="G35" s="6">
        <v>4</v>
      </c>
      <c r="H35" s="6">
        <v>4</v>
      </c>
      <c r="I35" s="9"/>
      <c r="J35" s="14">
        <f>+K35/E35</f>
        <v>0</v>
      </c>
      <c r="K35" s="9"/>
      <c r="L35" s="9"/>
      <c r="M35" s="9"/>
      <c r="N35" s="9"/>
      <c r="O35" s="9"/>
      <c r="P35" s="9"/>
      <c r="Q35" s="6">
        <v>1</v>
      </c>
      <c r="R35" s="9"/>
      <c r="S35" s="7">
        <f>SUM(P35:R35)</f>
        <v>1</v>
      </c>
      <c r="T35" s="10">
        <f>IF(-(+N35+O35-P35-Q35-R35)&lt;1,"",-(+N35+O35-P35-Q35-R35))</f>
        <v>1</v>
      </c>
      <c r="U35" s="10">
        <f>IF(-(+N35-P35-Q35-R35)&lt;1,"",-(+N35-P35-Q35-R35))</f>
        <v>1</v>
      </c>
      <c r="V35" s="51" t="s">
        <v>180</v>
      </c>
      <c r="W35" s="47">
        <f>+T35</f>
        <v>1</v>
      </c>
      <c r="X35" s="51" t="s">
        <v>184</v>
      </c>
      <c r="Y35" s="47">
        <f>+U35</f>
        <v>1</v>
      </c>
      <c r="Z35" s="48">
        <v>1</v>
      </c>
      <c r="AA35" s="49" t="str">
        <f>IF(Y35=Z35,"Correcto","Pendiente")</f>
        <v>Correcto</v>
      </c>
      <c r="AB35" s="49"/>
    </row>
    <row r="36" spans="1:28" ht="12.95" customHeight="1" x14ac:dyDescent="0.2">
      <c r="A36" s="20">
        <v>590</v>
      </c>
      <c r="B36" s="20">
        <v>590117</v>
      </c>
      <c r="C36" s="21" t="s">
        <v>36</v>
      </c>
      <c r="D36" s="17">
        <v>0</v>
      </c>
      <c r="E36" s="6">
        <v>40</v>
      </c>
      <c r="F36" s="6">
        <v>13</v>
      </c>
      <c r="G36" s="6">
        <v>27</v>
      </c>
      <c r="H36" s="6">
        <v>27</v>
      </c>
      <c r="I36" s="9"/>
      <c r="J36" s="14">
        <f>+K36/E36</f>
        <v>0.6</v>
      </c>
      <c r="K36" s="6">
        <v>24</v>
      </c>
      <c r="L36" s="6">
        <v>12</v>
      </c>
      <c r="M36" s="6">
        <v>12</v>
      </c>
      <c r="N36" s="6">
        <v>13</v>
      </c>
      <c r="O36" s="6">
        <v>-1</v>
      </c>
      <c r="P36" s="9"/>
      <c r="Q36" s="6">
        <v>6</v>
      </c>
      <c r="R36" s="9"/>
      <c r="S36" s="7">
        <f>SUM(P36:R36)</f>
        <v>6</v>
      </c>
      <c r="T36" s="10" t="str">
        <f>IF(-(+N36+O36-P36-Q36-R36)&lt;1,"",-(+N36+O36-P36-Q36-R36))</f>
        <v/>
      </c>
      <c r="U36" s="10" t="str">
        <f>IF(-(+N36-P36-Q36-R36)&lt;1,"",-(+N36-P36-Q36-R36))</f>
        <v/>
      </c>
      <c r="V36" s="51" t="s">
        <v>180</v>
      </c>
      <c r="W36" s="47">
        <v>0</v>
      </c>
      <c r="X36" s="51" t="s">
        <v>184</v>
      </c>
      <c r="Y36" s="47">
        <v>0</v>
      </c>
      <c r="Z36" s="48">
        <v>0</v>
      </c>
      <c r="AA36" s="49" t="str">
        <f>IF(Y36=Z36,"Correcto","Pendiente")</f>
        <v>Correcto</v>
      </c>
      <c r="AB36" s="49"/>
    </row>
    <row r="37" spans="1:28" ht="12.95" customHeight="1" x14ac:dyDescent="0.2">
      <c r="A37" s="20">
        <v>590</v>
      </c>
      <c r="B37" s="20">
        <v>590118</v>
      </c>
      <c r="C37" s="21" t="s">
        <v>37</v>
      </c>
      <c r="D37" s="17">
        <v>1</v>
      </c>
      <c r="E37" s="6">
        <v>92</v>
      </c>
      <c r="F37" s="6">
        <v>40</v>
      </c>
      <c r="G37" s="6">
        <v>53</v>
      </c>
      <c r="H37" s="6">
        <v>53</v>
      </c>
      <c r="I37" s="9"/>
      <c r="J37" s="14">
        <f>+K37/E37</f>
        <v>0.54347826086956519</v>
      </c>
      <c r="K37" s="6">
        <v>50</v>
      </c>
      <c r="L37" s="6">
        <v>37</v>
      </c>
      <c r="M37" s="6">
        <v>13</v>
      </c>
      <c r="N37" s="6">
        <v>14</v>
      </c>
      <c r="O37" s="6">
        <v>-1</v>
      </c>
      <c r="P37" s="9"/>
      <c r="Q37" s="6">
        <v>14</v>
      </c>
      <c r="R37" s="6">
        <v>11</v>
      </c>
      <c r="S37" s="7">
        <f>SUM(P37:R37)</f>
        <v>25</v>
      </c>
      <c r="T37" s="10">
        <f>IF(-(+N37+O37-P37-Q37-R37)&lt;1,"",-(+N37+O37-P37-Q37-R37))</f>
        <v>12</v>
      </c>
      <c r="U37" s="10">
        <f>IF(-(+N37-P37-Q37-R37)&lt;1,"",-(+N37-P37-Q37-R37))</f>
        <v>11</v>
      </c>
      <c r="V37" s="51" t="s">
        <v>180</v>
      </c>
      <c r="W37" s="47">
        <f>+T37</f>
        <v>12</v>
      </c>
      <c r="X37" s="51" t="s">
        <v>184</v>
      </c>
      <c r="Y37" s="47">
        <f>+U37</f>
        <v>11</v>
      </c>
      <c r="Z37" s="48">
        <v>11</v>
      </c>
      <c r="AA37" s="49" t="str">
        <f>IF(Y37=Z37,"Correcto","Pendiente")</f>
        <v>Correcto</v>
      </c>
      <c r="AB37" s="49"/>
    </row>
    <row r="38" spans="1:28" ht="12.95" customHeight="1" x14ac:dyDescent="0.2">
      <c r="A38" s="20">
        <v>590</v>
      </c>
      <c r="B38" s="20">
        <v>590119</v>
      </c>
      <c r="C38" s="21" t="s">
        <v>38</v>
      </c>
      <c r="D38" s="17">
        <v>0</v>
      </c>
      <c r="E38" s="6">
        <v>26</v>
      </c>
      <c r="F38" s="6">
        <v>4</v>
      </c>
      <c r="G38" s="6">
        <v>22</v>
      </c>
      <c r="H38" s="6">
        <v>22</v>
      </c>
      <c r="I38" s="9"/>
      <c r="J38" s="14">
        <f>+K38/E38</f>
        <v>0.69230769230769229</v>
      </c>
      <c r="K38" s="6">
        <v>18</v>
      </c>
      <c r="L38" s="6">
        <v>6</v>
      </c>
      <c r="M38" s="6">
        <v>12</v>
      </c>
      <c r="N38" s="6">
        <v>12</v>
      </c>
      <c r="O38" s="9"/>
      <c r="P38" s="9"/>
      <c r="Q38" s="6">
        <v>10</v>
      </c>
      <c r="R38" s="6">
        <v>8</v>
      </c>
      <c r="S38" s="7">
        <f>SUM(P38:R38)</f>
        <v>18</v>
      </c>
      <c r="T38" s="10">
        <f>IF(-(+N38+O38-P38-Q38-R38)&lt;1,"",-(+N38+O38-P38-Q38-R38))</f>
        <v>6</v>
      </c>
      <c r="U38" s="10">
        <f>IF(-(+N38-P38-Q38-R38)&lt;1,"",-(+N38-P38-Q38-R38))</f>
        <v>6</v>
      </c>
      <c r="V38" s="51" t="s">
        <v>180</v>
      </c>
      <c r="W38" s="47">
        <f>+T38</f>
        <v>6</v>
      </c>
      <c r="X38" s="51" t="s">
        <v>184</v>
      </c>
      <c r="Y38" s="47">
        <f>+U38</f>
        <v>6</v>
      </c>
      <c r="Z38" s="48">
        <v>6</v>
      </c>
      <c r="AA38" s="49" t="str">
        <f>IF(Y38=Z38,"Correcto","Pendiente")</f>
        <v>Correcto</v>
      </c>
      <c r="AB38" s="49"/>
    </row>
    <row r="39" spans="1:28" ht="12.95" customHeight="1" x14ac:dyDescent="0.2">
      <c r="A39" s="20">
        <v>590</v>
      </c>
      <c r="B39" s="20">
        <v>590120</v>
      </c>
      <c r="C39" s="21" t="s">
        <v>39</v>
      </c>
      <c r="D39" s="17">
        <v>0</v>
      </c>
      <c r="E39" s="6">
        <v>12</v>
      </c>
      <c r="F39" s="6">
        <v>0</v>
      </c>
      <c r="G39" s="6">
        <v>12</v>
      </c>
      <c r="H39" s="6">
        <v>12</v>
      </c>
      <c r="I39" s="9"/>
      <c r="J39" s="14">
        <f>+K39/E39</f>
        <v>0.5</v>
      </c>
      <c r="K39" s="6">
        <v>6</v>
      </c>
      <c r="L39" s="6">
        <v>0</v>
      </c>
      <c r="M39" s="6">
        <v>6</v>
      </c>
      <c r="N39" s="6">
        <v>6</v>
      </c>
      <c r="O39" s="9"/>
      <c r="P39" s="9"/>
      <c r="Q39" s="6">
        <v>3</v>
      </c>
      <c r="R39" s="9"/>
      <c r="S39" s="7">
        <f>SUM(P39:R39)</f>
        <v>3</v>
      </c>
      <c r="T39" s="10" t="str">
        <f>IF(-(+N39+O39-P39-Q39-R39)&lt;1,"",-(+N39+O39-P39-Q39-R39))</f>
        <v/>
      </c>
      <c r="U39" s="10" t="str">
        <f>IF(-(+N39-P39-Q39-R39)&lt;1,"",-(+N39-P39-Q39-R39))</f>
        <v/>
      </c>
      <c r="V39" s="51" t="s">
        <v>180</v>
      </c>
      <c r="W39" s="47">
        <v>0</v>
      </c>
      <c r="X39" s="51" t="s">
        <v>184</v>
      </c>
      <c r="Y39" s="47">
        <v>0</v>
      </c>
      <c r="Z39" s="48">
        <v>0</v>
      </c>
      <c r="AA39" s="49" t="str">
        <f>IF(Y39=Z39,"Correcto","Pendiente")</f>
        <v>Correcto</v>
      </c>
      <c r="AB39" s="49"/>
    </row>
    <row r="40" spans="1:28" ht="12.95" customHeight="1" x14ac:dyDescent="0.2">
      <c r="A40" s="20">
        <v>590</v>
      </c>
      <c r="B40" s="20">
        <v>590122</v>
      </c>
      <c r="C40" s="21" t="s">
        <v>40</v>
      </c>
      <c r="D40" s="17">
        <v>0</v>
      </c>
      <c r="E40" s="6">
        <v>4</v>
      </c>
      <c r="F40" s="6">
        <v>0</v>
      </c>
      <c r="G40" s="6">
        <v>4</v>
      </c>
      <c r="H40" s="6">
        <v>4</v>
      </c>
      <c r="I40" s="9"/>
      <c r="J40" s="14">
        <f>+K40/E40</f>
        <v>0.5</v>
      </c>
      <c r="K40" s="6">
        <v>2</v>
      </c>
      <c r="L40" s="6">
        <v>0</v>
      </c>
      <c r="M40" s="6">
        <v>2</v>
      </c>
      <c r="N40" s="6">
        <v>2</v>
      </c>
      <c r="O40" s="9"/>
      <c r="P40" s="9"/>
      <c r="Q40" s="9"/>
      <c r="R40" s="9"/>
      <c r="S40" s="7">
        <f>SUM(P40:R40)</f>
        <v>0</v>
      </c>
      <c r="T40" s="10" t="str">
        <f>IF(-(+N40+O40-P40-Q40-R40)&lt;1,"",-(+N40+O40-P40-Q40-R40))</f>
        <v/>
      </c>
      <c r="U40" s="10" t="str">
        <f>IF(-(+N40-P40-Q40-R40)&lt;1,"",-(+N40-P40-Q40-R40))</f>
        <v/>
      </c>
      <c r="V40" s="51" t="s">
        <v>180</v>
      </c>
      <c r="W40" s="47">
        <v>0</v>
      </c>
      <c r="X40" s="51" t="s">
        <v>184</v>
      </c>
      <c r="Y40" s="47">
        <v>0</v>
      </c>
      <c r="Z40" s="48">
        <v>0</v>
      </c>
      <c r="AA40" s="49" t="str">
        <f>IF(Y40=Z40,"Correcto","Pendiente")</f>
        <v>Correcto</v>
      </c>
      <c r="AB40" s="49"/>
    </row>
    <row r="41" spans="1:28" ht="12.95" customHeight="1" x14ac:dyDescent="0.2">
      <c r="A41" s="20">
        <v>590</v>
      </c>
      <c r="B41" s="20">
        <v>590123</v>
      </c>
      <c r="C41" s="21" t="s">
        <v>41</v>
      </c>
      <c r="D41" s="17">
        <v>0</v>
      </c>
      <c r="E41" s="6">
        <v>13</v>
      </c>
      <c r="F41" s="6">
        <v>1</v>
      </c>
      <c r="G41" s="6">
        <v>12</v>
      </c>
      <c r="H41" s="6">
        <v>12</v>
      </c>
      <c r="I41" s="9"/>
      <c r="J41" s="14">
        <f>+K41/E41</f>
        <v>0.53846153846153844</v>
      </c>
      <c r="K41" s="6">
        <v>7</v>
      </c>
      <c r="L41" s="6">
        <v>1</v>
      </c>
      <c r="M41" s="6">
        <v>6</v>
      </c>
      <c r="N41" s="6">
        <v>6</v>
      </c>
      <c r="O41" s="9"/>
      <c r="P41" s="9"/>
      <c r="Q41" s="6">
        <v>5</v>
      </c>
      <c r="R41" s="9"/>
      <c r="S41" s="7">
        <f>SUM(P41:R41)</f>
        <v>5</v>
      </c>
      <c r="T41" s="10" t="str">
        <f>IF(-(+N41+O41-P41-Q41-R41)&lt;1,"",-(+N41+O41-P41-Q41-R41))</f>
        <v/>
      </c>
      <c r="U41" s="10" t="str">
        <f>IF(-(+N41-P41-Q41-R41)&lt;1,"",-(+N41-P41-Q41-R41))</f>
        <v/>
      </c>
      <c r="V41" s="51" t="s">
        <v>180</v>
      </c>
      <c r="W41" s="47">
        <v>0</v>
      </c>
      <c r="X41" s="51" t="s">
        <v>184</v>
      </c>
      <c r="Y41" s="47">
        <v>0</v>
      </c>
      <c r="Z41" s="48">
        <v>0</v>
      </c>
      <c r="AA41" s="49" t="str">
        <f>IF(Y41=Z41,"Correcto","Pendiente")</f>
        <v>Correcto</v>
      </c>
      <c r="AB41" s="49"/>
    </row>
    <row r="42" spans="1:28" ht="12.95" customHeight="1" x14ac:dyDescent="0.2">
      <c r="A42" s="20">
        <v>590</v>
      </c>
      <c r="B42" s="20">
        <v>590124</v>
      </c>
      <c r="C42" s="21" t="s">
        <v>42</v>
      </c>
      <c r="D42" s="17">
        <v>0</v>
      </c>
      <c r="E42" s="6">
        <v>39</v>
      </c>
      <c r="F42" s="6">
        <v>19</v>
      </c>
      <c r="G42" s="6">
        <v>20</v>
      </c>
      <c r="H42" s="6">
        <v>20</v>
      </c>
      <c r="I42" s="9"/>
      <c r="J42" s="14">
        <f>+K42/E42</f>
        <v>0.58974358974358976</v>
      </c>
      <c r="K42" s="6">
        <v>23</v>
      </c>
      <c r="L42" s="6">
        <v>23</v>
      </c>
      <c r="M42" s="6">
        <v>0</v>
      </c>
      <c r="N42" s="6">
        <v>3</v>
      </c>
      <c r="O42" s="6">
        <v>-3</v>
      </c>
      <c r="P42" s="9"/>
      <c r="Q42" s="6">
        <v>10</v>
      </c>
      <c r="R42" s="9"/>
      <c r="S42" s="7">
        <f>SUM(P42:R42)</f>
        <v>10</v>
      </c>
      <c r="T42" s="10">
        <f>IF(-(+N42+O42-P42-Q42-R42)&lt;1,"",-(+N42+O42-P42-Q42-R42))</f>
        <v>10</v>
      </c>
      <c r="U42" s="10">
        <f>IF(-(+N42-P42-Q42-R42)&lt;1,"",-(+N42-P42-Q42-R42))</f>
        <v>7</v>
      </c>
      <c r="V42" s="51" t="s">
        <v>180</v>
      </c>
      <c r="W42" s="47">
        <f>+T42</f>
        <v>10</v>
      </c>
      <c r="X42" s="51" t="s">
        <v>184</v>
      </c>
      <c r="Y42" s="47">
        <f>+U42</f>
        <v>7</v>
      </c>
      <c r="Z42" s="48">
        <v>7</v>
      </c>
      <c r="AA42" s="49" t="str">
        <f>IF(Y42=Z42,"Correcto","Pendiente")</f>
        <v>Correcto</v>
      </c>
      <c r="AB42" s="49"/>
    </row>
    <row r="43" spans="1:28" ht="12.95" customHeight="1" x14ac:dyDescent="0.2">
      <c r="A43" s="20">
        <v>590</v>
      </c>
      <c r="B43" s="20">
        <v>590125</v>
      </c>
      <c r="C43" s="21" t="s">
        <v>43</v>
      </c>
      <c r="D43" s="17">
        <v>0</v>
      </c>
      <c r="E43" s="6">
        <v>76</v>
      </c>
      <c r="F43" s="6">
        <v>30</v>
      </c>
      <c r="G43" s="6">
        <v>46</v>
      </c>
      <c r="H43" s="6">
        <v>46</v>
      </c>
      <c r="I43" s="9"/>
      <c r="J43" s="14">
        <f>+K43/E43</f>
        <v>0.63157894736842102</v>
      </c>
      <c r="K43" s="6">
        <v>48</v>
      </c>
      <c r="L43" s="6">
        <v>35</v>
      </c>
      <c r="M43" s="6">
        <v>13</v>
      </c>
      <c r="N43" s="6">
        <v>14</v>
      </c>
      <c r="O43" s="6">
        <v>-1</v>
      </c>
      <c r="P43" s="9"/>
      <c r="Q43" s="6">
        <v>15</v>
      </c>
      <c r="R43" s="6">
        <v>9</v>
      </c>
      <c r="S43" s="7">
        <f>SUM(P43:R43)</f>
        <v>24</v>
      </c>
      <c r="T43" s="10">
        <f>IF(-(+N43+O43-P43-Q43-R43)&lt;1,"",-(+N43+O43-P43-Q43-R43))</f>
        <v>11</v>
      </c>
      <c r="U43" s="10">
        <f>IF(-(+N43-P43-Q43-R43)&lt;1,"",-(+N43-P43-Q43-R43))</f>
        <v>10</v>
      </c>
      <c r="V43" s="51" t="s">
        <v>180</v>
      </c>
      <c r="W43" s="47">
        <f>+T43</f>
        <v>11</v>
      </c>
      <c r="X43" s="51" t="s">
        <v>184</v>
      </c>
      <c r="Y43" s="47">
        <f>+U43</f>
        <v>10</v>
      </c>
      <c r="Z43" s="48">
        <v>10</v>
      </c>
      <c r="AA43" s="49" t="str">
        <f>IF(Y43=Z43,"Correcto","Pendiente")</f>
        <v>Correcto</v>
      </c>
      <c r="AB43" s="49"/>
    </row>
    <row r="44" spans="1:28" ht="12.95" customHeight="1" x14ac:dyDescent="0.2">
      <c r="A44" s="20">
        <v>590</v>
      </c>
      <c r="B44" s="20">
        <v>590205</v>
      </c>
      <c r="C44" s="21" t="s">
        <v>44</v>
      </c>
      <c r="D44" s="17">
        <v>0</v>
      </c>
      <c r="E44" s="6">
        <v>59</v>
      </c>
      <c r="F44" s="6">
        <v>7</v>
      </c>
      <c r="G44" s="6">
        <v>52</v>
      </c>
      <c r="H44" s="6">
        <v>52</v>
      </c>
      <c r="I44" s="9"/>
      <c r="J44" s="14">
        <f>+K44/E44</f>
        <v>0.40677966101694918</v>
      </c>
      <c r="K44" s="6">
        <v>24</v>
      </c>
      <c r="L44" s="6">
        <v>7</v>
      </c>
      <c r="M44" s="6">
        <v>17</v>
      </c>
      <c r="N44" s="6">
        <v>17</v>
      </c>
      <c r="O44" s="9"/>
      <c r="P44" s="9"/>
      <c r="Q44" s="6">
        <v>7</v>
      </c>
      <c r="R44" s="9"/>
      <c r="S44" s="7">
        <f>SUM(P44:R44)</f>
        <v>7</v>
      </c>
      <c r="T44" s="10" t="str">
        <f>IF(-(+N44+O44-P44-Q44-R44)&lt;1,"",-(+N44+O44-P44-Q44-R44))</f>
        <v/>
      </c>
      <c r="U44" s="10" t="str">
        <f>IF(-(+N44-P44-Q44-R44)&lt;1,"",-(+N44-P44-Q44-R44))</f>
        <v/>
      </c>
      <c r="V44" s="51" t="s">
        <v>180</v>
      </c>
      <c r="W44" s="47">
        <v>0</v>
      </c>
      <c r="X44" s="51" t="s">
        <v>184</v>
      </c>
      <c r="Y44" s="47">
        <v>0</v>
      </c>
      <c r="Z44" s="48">
        <v>0</v>
      </c>
      <c r="AA44" s="49" t="str">
        <f>IF(Y44=Z44,"Correcto","Pendiente")</f>
        <v>Correcto</v>
      </c>
      <c r="AB44" s="49"/>
    </row>
    <row r="45" spans="1:28" ht="12.95" customHeight="1" x14ac:dyDescent="0.2">
      <c r="A45" s="20">
        <v>590</v>
      </c>
      <c r="B45" s="20">
        <v>590206</v>
      </c>
      <c r="C45" s="21" t="s">
        <v>45</v>
      </c>
      <c r="D45" s="17">
        <v>0</v>
      </c>
      <c r="E45" s="6">
        <v>109</v>
      </c>
      <c r="F45" s="6">
        <v>37</v>
      </c>
      <c r="G45" s="6">
        <v>72</v>
      </c>
      <c r="H45" s="6">
        <v>72</v>
      </c>
      <c r="I45" s="9"/>
      <c r="J45" s="14">
        <f>+K45/E45</f>
        <v>0.58715596330275233</v>
      </c>
      <c r="K45" s="6">
        <v>64</v>
      </c>
      <c r="L45" s="6">
        <v>37</v>
      </c>
      <c r="M45" s="6">
        <v>27</v>
      </c>
      <c r="N45" s="6">
        <v>28</v>
      </c>
      <c r="O45" s="6">
        <v>-1</v>
      </c>
      <c r="P45" s="9"/>
      <c r="Q45" s="6">
        <v>16</v>
      </c>
      <c r="R45" s="6">
        <v>11</v>
      </c>
      <c r="S45" s="7">
        <f>SUM(P45:R45)</f>
        <v>27</v>
      </c>
      <c r="T45" s="10" t="str">
        <f>IF(-(+N45+O45-P45-Q45-R45)&lt;1,"",-(+N45+O45-P45-Q45-R45))</f>
        <v/>
      </c>
      <c r="U45" s="10" t="str">
        <f>IF(-(+N45-P45-Q45-R45)&lt;1,"",-(+N45-P45-Q45-R45))</f>
        <v/>
      </c>
      <c r="V45" s="51" t="s">
        <v>180</v>
      </c>
      <c r="W45" s="47">
        <v>0</v>
      </c>
      <c r="X45" s="51" t="s">
        <v>184</v>
      </c>
      <c r="Y45" s="47">
        <v>0</v>
      </c>
      <c r="Z45" s="48">
        <v>0</v>
      </c>
      <c r="AA45" s="49" t="str">
        <f>IF(Y45=Z45,"Correcto","Pendiente")</f>
        <v>Correcto</v>
      </c>
      <c r="AB45" s="49"/>
    </row>
    <row r="46" spans="1:28" ht="12.95" customHeight="1" x14ac:dyDescent="0.2">
      <c r="A46" s="20">
        <v>590</v>
      </c>
      <c r="B46" s="20">
        <v>590207</v>
      </c>
      <c r="C46" s="21" t="s">
        <v>46</v>
      </c>
      <c r="D46" s="18"/>
      <c r="E46" s="9"/>
      <c r="F46" s="9"/>
      <c r="G46" s="9"/>
      <c r="H46" s="9"/>
      <c r="I46" s="9"/>
      <c r="J46" s="14"/>
      <c r="K46" s="6">
        <v>1</v>
      </c>
      <c r="L46" s="6">
        <v>0</v>
      </c>
      <c r="M46" s="6">
        <v>1</v>
      </c>
      <c r="N46" s="6">
        <v>1</v>
      </c>
      <c r="O46" s="9"/>
      <c r="P46" s="9"/>
      <c r="Q46" s="9"/>
      <c r="R46" s="9"/>
      <c r="S46" s="7">
        <f>SUM(P46:R46)</f>
        <v>0</v>
      </c>
      <c r="T46" s="10" t="str">
        <f>IF(-(+N46+O46-P46-Q46-R46)&lt;1,"",-(+N46+O46-P46-Q46-R46))</f>
        <v/>
      </c>
      <c r="U46" s="10" t="str">
        <f>IF(-(+N46-P46-Q46-R46)&lt;1,"",-(+N46-P46-Q46-R46))</f>
        <v/>
      </c>
      <c r="V46" s="51" t="s">
        <v>180</v>
      </c>
      <c r="W46" s="47">
        <v>0</v>
      </c>
      <c r="X46" s="51" t="s">
        <v>184</v>
      </c>
      <c r="Y46" s="47">
        <v>0</v>
      </c>
      <c r="Z46" s="48">
        <v>0</v>
      </c>
      <c r="AA46" s="49" t="str">
        <f>IF(Y46=Z46,"Correcto","Pendiente")</f>
        <v>Correcto</v>
      </c>
      <c r="AB46" s="49"/>
    </row>
    <row r="47" spans="1:28" ht="12.95" customHeight="1" x14ac:dyDescent="0.2">
      <c r="A47" s="20">
        <v>590</v>
      </c>
      <c r="B47" s="20">
        <v>590208</v>
      </c>
      <c r="C47" s="21" t="s">
        <v>47</v>
      </c>
      <c r="D47" s="17">
        <v>0</v>
      </c>
      <c r="E47" s="6">
        <v>11</v>
      </c>
      <c r="F47" s="6">
        <v>3</v>
      </c>
      <c r="G47" s="6">
        <v>8</v>
      </c>
      <c r="H47" s="6">
        <v>8</v>
      </c>
      <c r="I47" s="9"/>
      <c r="J47" s="14">
        <f>+K47/E47</f>
        <v>0.45454545454545453</v>
      </c>
      <c r="K47" s="6">
        <v>5</v>
      </c>
      <c r="L47" s="6">
        <v>3</v>
      </c>
      <c r="M47" s="6">
        <v>2</v>
      </c>
      <c r="N47" s="6">
        <v>2</v>
      </c>
      <c r="O47" s="9"/>
      <c r="P47" s="9"/>
      <c r="Q47" s="6">
        <v>2</v>
      </c>
      <c r="R47" s="9"/>
      <c r="S47" s="7">
        <f>SUM(P47:R47)</f>
        <v>2</v>
      </c>
      <c r="T47" s="10" t="str">
        <f>IF(-(+N47+O47-P47-Q47-R47)&lt;1,"",-(+N47+O47-P47-Q47-R47))</f>
        <v/>
      </c>
      <c r="U47" s="10" t="str">
        <f>IF(-(+N47-P47-Q47-R47)&lt;1,"",-(+N47-P47-Q47-R47))</f>
        <v/>
      </c>
      <c r="V47" s="51" t="s">
        <v>180</v>
      </c>
      <c r="W47" s="47">
        <v>0</v>
      </c>
      <c r="X47" s="51" t="s">
        <v>184</v>
      </c>
      <c r="Y47" s="47">
        <v>0</v>
      </c>
      <c r="Z47" s="48">
        <v>0</v>
      </c>
      <c r="AA47" s="49" t="str">
        <f>IF(Y47=Z47,"Correcto","Pendiente")</f>
        <v>Correcto</v>
      </c>
      <c r="AB47" s="49"/>
    </row>
    <row r="48" spans="1:28" ht="12.95" customHeight="1" x14ac:dyDescent="0.2">
      <c r="A48" s="20">
        <v>590</v>
      </c>
      <c r="B48" s="20">
        <v>590210</v>
      </c>
      <c r="C48" s="21" t="s">
        <v>48</v>
      </c>
      <c r="D48" s="17">
        <v>0</v>
      </c>
      <c r="E48" s="6">
        <v>4</v>
      </c>
      <c r="F48" s="6">
        <v>0</v>
      </c>
      <c r="G48" s="6">
        <v>4</v>
      </c>
      <c r="H48" s="6">
        <v>4</v>
      </c>
      <c r="I48" s="9"/>
      <c r="J48" s="14">
        <f>+K48/E48</f>
        <v>0</v>
      </c>
      <c r="K48" s="9"/>
      <c r="L48" s="9"/>
      <c r="M48" s="9"/>
      <c r="N48" s="9"/>
      <c r="O48" s="9"/>
      <c r="P48" s="9"/>
      <c r="Q48" s="9"/>
      <c r="R48" s="9"/>
      <c r="S48" s="7">
        <f>SUM(P48:R48)</f>
        <v>0</v>
      </c>
      <c r="T48" s="10" t="str">
        <f>IF(-(+N48+O48-P48-Q48-R48)&lt;1,"",-(+N48+O48-P48-Q48-R48))</f>
        <v/>
      </c>
      <c r="U48" s="10" t="str">
        <f>IF(-(+N48-P48-Q48-R48)&lt;1,"",-(+N48-P48-Q48-R48))</f>
        <v/>
      </c>
      <c r="V48" s="51" t="s">
        <v>180</v>
      </c>
      <c r="W48" s="47">
        <v>0</v>
      </c>
      <c r="X48" s="51" t="s">
        <v>184</v>
      </c>
      <c r="Y48" s="47">
        <v>0</v>
      </c>
      <c r="Z48" s="48">
        <v>0</v>
      </c>
      <c r="AA48" s="49" t="str">
        <f>IF(Y48=Z48,"Correcto","Pendiente")</f>
        <v>Correcto</v>
      </c>
      <c r="AB48" s="49"/>
    </row>
    <row r="49" spans="1:28" ht="12.95" customHeight="1" x14ac:dyDescent="0.2">
      <c r="A49" s="20">
        <v>590</v>
      </c>
      <c r="B49" s="20">
        <v>590212</v>
      </c>
      <c r="C49" s="21" t="s">
        <v>49</v>
      </c>
      <c r="D49" s="17">
        <v>1</v>
      </c>
      <c r="E49" s="6">
        <v>21</v>
      </c>
      <c r="F49" s="6">
        <v>1</v>
      </c>
      <c r="G49" s="6">
        <v>21</v>
      </c>
      <c r="H49" s="6">
        <v>21</v>
      </c>
      <c r="I49" s="9"/>
      <c r="J49" s="14">
        <f>+K49/E49</f>
        <v>0.33333333333333331</v>
      </c>
      <c r="K49" s="6">
        <v>7</v>
      </c>
      <c r="L49" s="6">
        <v>1</v>
      </c>
      <c r="M49" s="6">
        <v>6</v>
      </c>
      <c r="N49" s="6">
        <v>6</v>
      </c>
      <c r="O49" s="9"/>
      <c r="P49" s="9"/>
      <c r="Q49" s="6">
        <v>2</v>
      </c>
      <c r="R49" s="9"/>
      <c r="S49" s="7">
        <f>SUM(P49:R49)</f>
        <v>2</v>
      </c>
      <c r="T49" s="10" t="str">
        <f>IF(-(+N49+O49-P49-Q49-R49)&lt;1,"",-(+N49+O49-P49-Q49-R49))</f>
        <v/>
      </c>
      <c r="U49" s="10" t="str">
        <f>IF(-(+N49-P49-Q49-R49)&lt;1,"",-(+N49-P49-Q49-R49))</f>
        <v/>
      </c>
      <c r="V49" s="51" t="s">
        <v>180</v>
      </c>
      <c r="W49" s="47">
        <v>0</v>
      </c>
      <c r="X49" s="51" t="s">
        <v>184</v>
      </c>
      <c r="Y49" s="47">
        <v>0</v>
      </c>
      <c r="Z49" s="48">
        <v>0</v>
      </c>
      <c r="AA49" s="49" t="str">
        <f>IF(Y49=Z49,"Correcto","Pendiente")</f>
        <v>Correcto</v>
      </c>
      <c r="AB49" s="49"/>
    </row>
    <row r="50" spans="1:28" ht="12.95" customHeight="1" x14ac:dyDescent="0.2">
      <c r="A50" s="20">
        <v>590</v>
      </c>
      <c r="B50" s="20">
        <v>590214</v>
      </c>
      <c r="C50" s="21" t="s">
        <v>50</v>
      </c>
      <c r="D50" s="18"/>
      <c r="E50" s="9"/>
      <c r="F50" s="9"/>
      <c r="G50" s="9"/>
      <c r="H50" s="9"/>
      <c r="I50" s="9"/>
      <c r="J50" s="14"/>
      <c r="K50" s="6">
        <v>14</v>
      </c>
      <c r="L50" s="6">
        <v>0</v>
      </c>
      <c r="M50" s="6">
        <v>14</v>
      </c>
      <c r="N50" s="6">
        <v>14</v>
      </c>
      <c r="O50" s="9"/>
      <c r="P50" s="9"/>
      <c r="Q50" s="9"/>
      <c r="R50" s="9"/>
      <c r="S50" s="7">
        <f>SUM(P50:R50)</f>
        <v>0</v>
      </c>
      <c r="T50" s="10" t="str">
        <f>IF(-(+N50+O50-P50-Q50-R50)&lt;1,"",-(+N50+O50-P50-Q50-R50))</f>
        <v/>
      </c>
      <c r="U50" s="10" t="str">
        <f>IF(-(+N50-P50-Q50-R50)&lt;1,"",-(+N50-P50-Q50-R50))</f>
        <v/>
      </c>
      <c r="V50" s="51" t="s">
        <v>180</v>
      </c>
      <c r="W50" s="47">
        <v>0</v>
      </c>
      <c r="X50" s="51" t="s">
        <v>184</v>
      </c>
      <c r="Y50" s="47">
        <v>0</v>
      </c>
      <c r="Z50" s="48">
        <v>0</v>
      </c>
      <c r="AA50" s="49" t="str">
        <f>IF(Y50=Z50,"Correcto","Pendiente")</f>
        <v>Correcto</v>
      </c>
      <c r="AB50" s="49"/>
    </row>
    <row r="51" spans="1:28" ht="12.95" customHeight="1" x14ac:dyDescent="0.2">
      <c r="A51" s="20">
        <v>590</v>
      </c>
      <c r="B51" s="20">
        <v>590215</v>
      </c>
      <c r="C51" s="21" t="s">
        <v>51</v>
      </c>
      <c r="D51" s="17">
        <v>0</v>
      </c>
      <c r="E51" s="6">
        <v>2</v>
      </c>
      <c r="F51" s="6">
        <v>1</v>
      </c>
      <c r="G51" s="6">
        <v>1</v>
      </c>
      <c r="H51" s="6">
        <v>1</v>
      </c>
      <c r="I51" s="9"/>
      <c r="J51" s="14">
        <f>+K51/E51</f>
        <v>1</v>
      </c>
      <c r="K51" s="6">
        <v>2</v>
      </c>
      <c r="L51" s="6">
        <v>1</v>
      </c>
      <c r="M51" s="6">
        <v>1</v>
      </c>
      <c r="N51" s="6">
        <v>1</v>
      </c>
      <c r="O51" s="9"/>
      <c r="P51" s="9"/>
      <c r="Q51" s="9"/>
      <c r="R51" s="9"/>
      <c r="S51" s="7">
        <f>SUM(P51:R51)</f>
        <v>0</v>
      </c>
      <c r="T51" s="10" t="str">
        <f>IF(-(+N51+O51-P51-Q51-R51)&lt;1,"",-(+N51+O51-P51-Q51-R51))</f>
        <v/>
      </c>
      <c r="U51" s="10" t="str">
        <f>IF(-(+N51-P51-Q51-R51)&lt;1,"",-(+N51-P51-Q51-R51))</f>
        <v/>
      </c>
      <c r="V51" s="51" t="s">
        <v>180</v>
      </c>
      <c r="W51" s="47">
        <v>0</v>
      </c>
      <c r="X51" s="51" t="s">
        <v>184</v>
      </c>
      <c r="Y51" s="47">
        <v>0</v>
      </c>
      <c r="Z51" s="48">
        <v>0</v>
      </c>
      <c r="AA51" s="49" t="str">
        <f>IF(Y51=Z51,"Correcto","Pendiente")</f>
        <v>Correcto</v>
      </c>
      <c r="AB51" s="49"/>
    </row>
    <row r="52" spans="1:28" ht="12.95" customHeight="1" x14ac:dyDescent="0.2">
      <c r="A52" s="20">
        <v>590</v>
      </c>
      <c r="B52" s="20">
        <v>590216</v>
      </c>
      <c r="C52" s="21" t="s">
        <v>52</v>
      </c>
      <c r="D52" s="17">
        <v>0</v>
      </c>
      <c r="E52" s="6">
        <v>133</v>
      </c>
      <c r="F52" s="6">
        <v>50</v>
      </c>
      <c r="G52" s="6">
        <v>83</v>
      </c>
      <c r="H52" s="6">
        <v>85</v>
      </c>
      <c r="I52" s="6">
        <v>-2</v>
      </c>
      <c r="J52" s="14">
        <f>+K52/E52</f>
        <v>0.2857142857142857</v>
      </c>
      <c r="K52" s="6">
        <v>38</v>
      </c>
      <c r="L52" s="6">
        <v>50</v>
      </c>
      <c r="M52" s="6">
        <v>-12</v>
      </c>
      <c r="N52" s="6">
        <v>6</v>
      </c>
      <c r="O52" s="6">
        <v>-18</v>
      </c>
      <c r="P52" s="6">
        <v>5</v>
      </c>
      <c r="Q52" s="6">
        <v>21</v>
      </c>
      <c r="R52" s="9"/>
      <c r="S52" s="7">
        <f>SUM(P52:R52)</f>
        <v>26</v>
      </c>
      <c r="T52" s="10">
        <f>IF(-(+N52+O52-P52-Q52-R52)&lt;1,"",-(+N52+O52-P52-Q52-R52))</f>
        <v>38</v>
      </c>
      <c r="U52" s="10">
        <f>IF(-(+N52-P52-Q52-R52)&lt;1,"",-(+N52-P52-Q52-R52))</f>
        <v>20</v>
      </c>
      <c r="V52" s="51" t="s">
        <v>180</v>
      </c>
      <c r="W52" s="47">
        <f>+T52</f>
        <v>38</v>
      </c>
      <c r="X52" s="51" t="s">
        <v>184</v>
      </c>
      <c r="Y52" s="47">
        <f>+U52</f>
        <v>20</v>
      </c>
      <c r="Z52" s="48">
        <v>23</v>
      </c>
      <c r="AA52" s="49" t="s">
        <v>186</v>
      </c>
      <c r="AB52" s="49"/>
    </row>
    <row r="53" spans="1:28" ht="12.95" customHeight="1" x14ac:dyDescent="0.2">
      <c r="A53" s="20">
        <v>590</v>
      </c>
      <c r="B53" s="20">
        <v>590219</v>
      </c>
      <c r="C53" s="21" t="s">
        <v>53</v>
      </c>
      <c r="D53" s="17">
        <v>0</v>
      </c>
      <c r="E53" s="6">
        <v>54</v>
      </c>
      <c r="F53" s="6">
        <v>14</v>
      </c>
      <c r="G53" s="6">
        <v>40</v>
      </c>
      <c r="H53" s="6">
        <v>40</v>
      </c>
      <c r="I53" s="9"/>
      <c r="J53" s="14">
        <f>+K53/E53</f>
        <v>0.66666666666666663</v>
      </c>
      <c r="K53" s="6">
        <v>36</v>
      </c>
      <c r="L53" s="6">
        <v>16</v>
      </c>
      <c r="M53" s="6">
        <v>20</v>
      </c>
      <c r="N53" s="6">
        <v>20</v>
      </c>
      <c r="O53" s="9"/>
      <c r="P53" s="9"/>
      <c r="Q53" s="6">
        <v>9</v>
      </c>
      <c r="R53" s="9"/>
      <c r="S53" s="7">
        <f>SUM(P53:R53)</f>
        <v>9</v>
      </c>
      <c r="T53" s="10" t="str">
        <f>IF(-(+N53+O53-P53-Q53-R53)&lt;1,"",-(+N53+O53-P53-Q53-R53))</f>
        <v/>
      </c>
      <c r="U53" s="10" t="str">
        <f>IF(-(+N53-P53-Q53-R53)&lt;1,"",-(+N53-P53-Q53-R53))</f>
        <v/>
      </c>
      <c r="V53" s="51" t="s">
        <v>180</v>
      </c>
      <c r="W53" s="47">
        <v>0</v>
      </c>
      <c r="X53" s="51" t="s">
        <v>184</v>
      </c>
      <c r="Y53" s="47">
        <v>0</v>
      </c>
      <c r="Z53" s="48">
        <v>0</v>
      </c>
      <c r="AA53" s="49" t="str">
        <f>IF(Y53=Z53,"Correcto","Pendiente")</f>
        <v>Correcto</v>
      </c>
      <c r="AB53" s="49"/>
    </row>
    <row r="54" spans="1:28" ht="12.95" customHeight="1" x14ac:dyDescent="0.2">
      <c r="A54" s="20">
        <v>590</v>
      </c>
      <c r="B54" s="20">
        <v>590220</v>
      </c>
      <c r="C54" s="21" t="s">
        <v>54</v>
      </c>
      <c r="D54" s="17">
        <v>0</v>
      </c>
      <c r="E54" s="6">
        <v>156</v>
      </c>
      <c r="F54" s="6">
        <v>53</v>
      </c>
      <c r="G54" s="6">
        <v>103</v>
      </c>
      <c r="H54" s="6">
        <v>103</v>
      </c>
      <c r="I54" s="9"/>
      <c r="J54" s="14">
        <f>+K54/E54</f>
        <v>0.53205128205128205</v>
      </c>
      <c r="K54" s="6">
        <v>83</v>
      </c>
      <c r="L54" s="6">
        <v>54</v>
      </c>
      <c r="M54" s="6">
        <v>29</v>
      </c>
      <c r="N54" s="6">
        <v>29</v>
      </c>
      <c r="O54" s="9"/>
      <c r="P54" s="9"/>
      <c r="Q54" s="6">
        <v>27</v>
      </c>
      <c r="R54" s="6">
        <v>18</v>
      </c>
      <c r="S54" s="7">
        <f>SUM(P54:R54)</f>
        <v>45</v>
      </c>
      <c r="T54" s="10">
        <f>IF(-(+N54+O54-P54-Q54-R54)&lt;1,"",-(+N54+O54-P54-Q54-R54))</f>
        <v>16</v>
      </c>
      <c r="U54" s="10">
        <f>IF(-(+N54-P54-Q54-R54)&lt;1,"",-(+N54-P54-Q54-R54))</f>
        <v>16</v>
      </c>
      <c r="V54" s="51" t="s">
        <v>180</v>
      </c>
      <c r="W54" s="47">
        <f>+T54</f>
        <v>16</v>
      </c>
      <c r="X54" s="51" t="s">
        <v>184</v>
      </c>
      <c r="Y54" s="47">
        <f>+U54</f>
        <v>16</v>
      </c>
      <c r="Z54" s="48">
        <v>16</v>
      </c>
      <c r="AA54" s="49" t="str">
        <f>IF(Y54=Z54,"Correcto","Pendiente")</f>
        <v>Correcto</v>
      </c>
      <c r="AB54" s="49"/>
    </row>
    <row r="55" spans="1:28" ht="12.95" customHeight="1" x14ac:dyDescent="0.2">
      <c r="A55" s="20">
        <v>590</v>
      </c>
      <c r="B55" s="20">
        <v>590221</v>
      </c>
      <c r="C55" s="21" t="s">
        <v>55</v>
      </c>
      <c r="D55" s="17">
        <v>2</v>
      </c>
      <c r="E55" s="6">
        <v>144</v>
      </c>
      <c r="F55" s="6">
        <v>45</v>
      </c>
      <c r="G55" s="6">
        <v>101</v>
      </c>
      <c r="H55" s="6">
        <v>101</v>
      </c>
      <c r="I55" s="9"/>
      <c r="J55" s="14">
        <f>+K55/E55</f>
        <v>0.41666666666666669</v>
      </c>
      <c r="K55" s="6">
        <v>60</v>
      </c>
      <c r="L55" s="6">
        <v>47</v>
      </c>
      <c r="M55" s="6">
        <v>13</v>
      </c>
      <c r="N55" s="6">
        <v>17</v>
      </c>
      <c r="O55" s="6">
        <v>-4</v>
      </c>
      <c r="P55" s="9"/>
      <c r="Q55" s="6">
        <v>22</v>
      </c>
      <c r="R55" s="6">
        <v>27</v>
      </c>
      <c r="S55" s="7">
        <f>SUM(P55:R55)</f>
        <v>49</v>
      </c>
      <c r="T55" s="10">
        <f>IF(-(+N55+O55-P55-Q55-R55)&lt;1,"",-(+N55+O55-P55-Q55-R55))</f>
        <v>36</v>
      </c>
      <c r="U55" s="10">
        <f>IF(-(+N55-P55-Q55-R55)&lt;1,"",-(+N55-P55-Q55-R55))</f>
        <v>32</v>
      </c>
      <c r="V55" s="51" t="s">
        <v>180</v>
      </c>
      <c r="W55" s="47">
        <f>+T55</f>
        <v>36</v>
      </c>
      <c r="X55" s="51" t="s">
        <v>184</v>
      </c>
      <c r="Y55" s="47">
        <f>+U55</f>
        <v>32</v>
      </c>
      <c r="Z55" s="48">
        <v>27</v>
      </c>
      <c r="AA55" s="50" t="s">
        <v>187</v>
      </c>
      <c r="AB55" s="10">
        <f>+Y55-Z55</f>
        <v>5</v>
      </c>
    </row>
    <row r="56" spans="1:28" ht="12.95" customHeight="1" x14ac:dyDescent="0.2">
      <c r="A56" s="20">
        <v>590</v>
      </c>
      <c r="B56" s="20">
        <v>590222</v>
      </c>
      <c r="C56" s="21" t="s">
        <v>56</v>
      </c>
      <c r="D56" s="17">
        <v>2</v>
      </c>
      <c r="E56" s="6">
        <v>224</v>
      </c>
      <c r="F56" s="6">
        <v>55</v>
      </c>
      <c r="G56" s="6">
        <v>171</v>
      </c>
      <c r="H56" s="6">
        <v>171</v>
      </c>
      <c r="I56" s="9"/>
      <c r="J56" s="14">
        <f>+K56/E56</f>
        <v>0.4107142857142857</v>
      </c>
      <c r="K56" s="6">
        <v>92</v>
      </c>
      <c r="L56" s="6">
        <v>53</v>
      </c>
      <c r="M56" s="6">
        <v>39</v>
      </c>
      <c r="N56" s="6">
        <v>46</v>
      </c>
      <c r="O56" s="6">
        <v>-7</v>
      </c>
      <c r="P56" s="9"/>
      <c r="Q56" s="6">
        <v>44</v>
      </c>
      <c r="R56" s="9"/>
      <c r="S56" s="7">
        <f>SUM(P56:R56)</f>
        <v>44</v>
      </c>
      <c r="T56" s="10">
        <f>IF(-(+N56+O56-P56-Q56-R56)&lt;1,"",-(+N56+O56-P56-Q56-R56))</f>
        <v>5</v>
      </c>
      <c r="U56" s="10" t="str">
        <f>IF(-(+N56-P56-Q56-R56)&lt;1,"",-(+N56-P56-Q56-R56))</f>
        <v/>
      </c>
      <c r="V56" s="51" t="s">
        <v>180</v>
      </c>
      <c r="W56" s="47">
        <f>+T56</f>
        <v>5</v>
      </c>
      <c r="X56" s="51" t="s">
        <v>184</v>
      </c>
      <c r="Y56" s="47">
        <v>0</v>
      </c>
      <c r="Z56" s="48">
        <v>1</v>
      </c>
      <c r="AA56" s="49" t="s">
        <v>186</v>
      </c>
      <c r="AB56" s="49"/>
    </row>
    <row r="57" spans="1:28" ht="12.95" customHeight="1" x14ac:dyDescent="0.2">
      <c r="A57" s="20">
        <v>590</v>
      </c>
      <c r="B57" s="20">
        <v>590225</v>
      </c>
      <c r="C57" s="21" t="s">
        <v>57</v>
      </c>
      <c r="D57" s="17">
        <v>2</v>
      </c>
      <c r="E57" s="6">
        <v>157</v>
      </c>
      <c r="F57" s="6">
        <v>38</v>
      </c>
      <c r="G57" s="6">
        <v>121</v>
      </c>
      <c r="H57" s="6">
        <v>121</v>
      </c>
      <c r="I57" s="9"/>
      <c r="J57" s="14">
        <f>+K57/E57</f>
        <v>0.46496815286624205</v>
      </c>
      <c r="K57" s="6">
        <v>73</v>
      </c>
      <c r="L57" s="6">
        <v>41</v>
      </c>
      <c r="M57" s="6">
        <v>32</v>
      </c>
      <c r="N57" s="6">
        <v>34</v>
      </c>
      <c r="O57" s="6">
        <v>-2</v>
      </c>
      <c r="P57" s="9"/>
      <c r="Q57" s="6">
        <v>31</v>
      </c>
      <c r="R57" s="6">
        <v>39</v>
      </c>
      <c r="S57" s="7">
        <f>SUM(P57:R57)</f>
        <v>70</v>
      </c>
      <c r="T57" s="10">
        <f>IF(-(+N57+O57-P57-Q57-R57)&lt;1,"",-(+N57+O57-P57-Q57-R57))</f>
        <v>38</v>
      </c>
      <c r="U57" s="10">
        <f>IF(-(+N57-P57-Q57-R57)&lt;1,"",-(+N57-P57-Q57-R57))</f>
        <v>36</v>
      </c>
      <c r="V57" s="51" t="s">
        <v>180</v>
      </c>
      <c r="W57" s="47">
        <f>+T57</f>
        <v>38</v>
      </c>
      <c r="X57" s="51" t="s">
        <v>184</v>
      </c>
      <c r="Y57" s="47">
        <f>+U57</f>
        <v>36</v>
      </c>
      <c r="Z57" s="48">
        <v>38</v>
      </c>
      <c r="AA57" s="49" t="s">
        <v>186</v>
      </c>
      <c r="AB57" s="49"/>
    </row>
    <row r="58" spans="1:28" ht="12.95" customHeight="1" x14ac:dyDescent="0.2">
      <c r="A58" s="20">
        <v>590</v>
      </c>
      <c r="B58" s="20">
        <v>590227</v>
      </c>
      <c r="C58" s="21" t="s">
        <v>58</v>
      </c>
      <c r="D58" s="17">
        <v>1</v>
      </c>
      <c r="E58" s="6">
        <v>157</v>
      </c>
      <c r="F58" s="6">
        <v>41</v>
      </c>
      <c r="G58" s="6">
        <v>117</v>
      </c>
      <c r="H58" s="6">
        <v>117</v>
      </c>
      <c r="I58" s="9"/>
      <c r="J58" s="14">
        <f>+K58/E58</f>
        <v>0.45859872611464969</v>
      </c>
      <c r="K58" s="6">
        <v>72</v>
      </c>
      <c r="L58" s="6">
        <v>51</v>
      </c>
      <c r="M58" s="6">
        <v>21</v>
      </c>
      <c r="N58" s="6">
        <v>24</v>
      </c>
      <c r="O58" s="6">
        <v>-3</v>
      </c>
      <c r="P58" s="9"/>
      <c r="Q58" s="6">
        <v>20</v>
      </c>
      <c r="R58" s="6">
        <v>30</v>
      </c>
      <c r="S58" s="7">
        <f>SUM(P58:R58)</f>
        <v>50</v>
      </c>
      <c r="T58" s="10">
        <f>IF(-(+N58+O58-P58-Q58-R58)&lt;1,"",-(+N58+O58-P58-Q58-R58))</f>
        <v>29</v>
      </c>
      <c r="U58" s="10">
        <f>IF(-(+N58-P58-Q58-R58)&lt;1,"",-(+N58-P58-Q58-R58))</f>
        <v>26</v>
      </c>
      <c r="V58" s="51" t="s">
        <v>180</v>
      </c>
      <c r="W58" s="47">
        <f>+T58</f>
        <v>29</v>
      </c>
      <c r="X58" s="51" t="s">
        <v>184</v>
      </c>
      <c r="Y58" s="47">
        <f>+U58</f>
        <v>26</v>
      </c>
      <c r="Z58" s="48">
        <v>26</v>
      </c>
      <c r="AA58" s="49" t="str">
        <f>IF(Y58=Z58,"Correcto","Pendiente")</f>
        <v>Correcto</v>
      </c>
      <c r="AB58" s="49"/>
    </row>
    <row r="59" spans="1:28" ht="12.95" customHeight="1" x14ac:dyDescent="0.2">
      <c r="A59" s="20">
        <v>590</v>
      </c>
      <c r="B59" s="20">
        <v>590229</v>
      </c>
      <c r="C59" s="21" t="s">
        <v>59</v>
      </c>
      <c r="D59" s="17">
        <v>0</v>
      </c>
      <c r="E59" s="6">
        <v>31</v>
      </c>
      <c r="F59" s="6">
        <v>9</v>
      </c>
      <c r="G59" s="6">
        <v>22</v>
      </c>
      <c r="H59" s="6">
        <v>22</v>
      </c>
      <c r="I59" s="9"/>
      <c r="J59" s="14">
        <f>+K59/E59</f>
        <v>0.67741935483870963</v>
      </c>
      <c r="K59" s="6">
        <v>21</v>
      </c>
      <c r="L59" s="6">
        <v>9</v>
      </c>
      <c r="M59" s="6">
        <v>12</v>
      </c>
      <c r="N59" s="6">
        <v>12</v>
      </c>
      <c r="O59" s="9"/>
      <c r="P59" s="9"/>
      <c r="Q59" s="6">
        <v>2</v>
      </c>
      <c r="R59" s="9"/>
      <c r="S59" s="7">
        <f>SUM(P59:R59)</f>
        <v>2</v>
      </c>
      <c r="T59" s="10" t="str">
        <f>IF(-(+N59+O59-P59-Q59-R59)&lt;1,"",-(+N59+O59-P59-Q59-R59))</f>
        <v/>
      </c>
      <c r="U59" s="10" t="str">
        <f>IF(-(+N59-P59-Q59-R59)&lt;1,"",-(+N59-P59-Q59-R59))</f>
        <v/>
      </c>
      <c r="V59" s="51" t="s">
        <v>180</v>
      </c>
      <c r="W59" s="47">
        <v>0</v>
      </c>
      <c r="X59" s="51" t="s">
        <v>184</v>
      </c>
      <c r="Y59" s="47">
        <v>0</v>
      </c>
      <c r="Z59" s="48">
        <v>0</v>
      </c>
      <c r="AA59" s="49" t="str">
        <f>IF(Y59=Z59,"Correcto","Pendiente")</f>
        <v>Correcto</v>
      </c>
      <c r="AB59" s="49"/>
    </row>
    <row r="60" spans="1:28" ht="12.95" customHeight="1" x14ac:dyDescent="0.2">
      <c r="A60" s="20">
        <v>590</v>
      </c>
      <c r="B60" s="20">
        <v>590231</v>
      </c>
      <c r="C60" s="21" t="s">
        <v>60</v>
      </c>
      <c r="D60" s="17">
        <v>0</v>
      </c>
      <c r="E60" s="6">
        <v>54</v>
      </c>
      <c r="F60" s="6">
        <v>18</v>
      </c>
      <c r="G60" s="6">
        <v>36</v>
      </c>
      <c r="H60" s="6">
        <v>36</v>
      </c>
      <c r="I60" s="9"/>
      <c r="J60" s="14">
        <f>+K60/E60</f>
        <v>0.44444444444444442</v>
      </c>
      <c r="K60" s="6">
        <v>24</v>
      </c>
      <c r="L60" s="6">
        <v>15</v>
      </c>
      <c r="M60" s="6">
        <v>9</v>
      </c>
      <c r="N60" s="6">
        <v>9</v>
      </c>
      <c r="O60" s="9"/>
      <c r="P60" s="9"/>
      <c r="Q60" s="6">
        <v>6</v>
      </c>
      <c r="R60" s="9"/>
      <c r="S60" s="7">
        <f>SUM(P60:R60)</f>
        <v>6</v>
      </c>
      <c r="T60" s="10" t="str">
        <f>IF(-(+N60+O60-P60-Q60-R60)&lt;1,"",-(+N60+O60-P60-Q60-R60))</f>
        <v/>
      </c>
      <c r="U60" s="10" t="str">
        <f>IF(-(+N60-P60-Q60-R60)&lt;1,"",-(+N60-P60-Q60-R60))</f>
        <v/>
      </c>
      <c r="V60" s="51" t="s">
        <v>180</v>
      </c>
      <c r="W60" s="47">
        <v>0</v>
      </c>
      <c r="X60" s="51" t="s">
        <v>184</v>
      </c>
      <c r="Y60" s="47">
        <v>0</v>
      </c>
      <c r="Z60" s="48">
        <v>0</v>
      </c>
      <c r="AA60" s="49" t="str">
        <f>IF(Y60=Z60,"Correcto","Pendiente")</f>
        <v>Correcto</v>
      </c>
      <c r="AB60" s="49"/>
    </row>
    <row r="61" spans="1:28" ht="12.95" customHeight="1" x14ac:dyDescent="0.2">
      <c r="A61" s="20">
        <v>590</v>
      </c>
      <c r="B61" s="20">
        <v>590345</v>
      </c>
      <c r="C61" s="21" t="s">
        <v>61</v>
      </c>
      <c r="D61" s="17">
        <v>0</v>
      </c>
      <c r="E61" s="6">
        <v>7</v>
      </c>
      <c r="F61" s="6">
        <v>0</v>
      </c>
      <c r="G61" s="6">
        <v>7</v>
      </c>
      <c r="H61" s="6">
        <v>7</v>
      </c>
      <c r="I61" s="9"/>
      <c r="J61" s="14">
        <f>+K61/E61</f>
        <v>0</v>
      </c>
      <c r="K61" s="9"/>
      <c r="L61" s="9"/>
      <c r="M61" s="9"/>
      <c r="N61" s="9"/>
      <c r="O61" s="9"/>
      <c r="P61" s="9"/>
      <c r="Q61" s="9"/>
      <c r="R61" s="9"/>
      <c r="S61" s="7">
        <f>SUM(P61:R61)</f>
        <v>0</v>
      </c>
      <c r="T61" s="10" t="str">
        <f>IF(-(+N61+O61-P61-Q61-R61)&lt;1,"",-(+N61+O61-P61-Q61-R61))</f>
        <v/>
      </c>
      <c r="U61" s="10" t="str">
        <f>IF(-(+N61-P61-Q61-R61)&lt;1,"",-(+N61-P61-Q61-R61))</f>
        <v/>
      </c>
      <c r="V61" s="51" t="s">
        <v>180</v>
      </c>
      <c r="W61" s="47">
        <v>0</v>
      </c>
      <c r="X61" s="51" t="s">
        <v>184</v>
      </c>
      <c r="Y61" s="47">
        <v>0</v>
      </c>
      <c r="Z61" s="48">
        <v>0</v>
      </c>
      <c r="AA61" s="49" t="str">
        <f>IF(Y61=Z61,"Correcto","Pendiente")</f>
        <v>Correcto</v>
      </c>
      <c r="AB61" s="49"/>
    </row>
    <row r="62" spans="1:28" ht="12.95" customHeight="1" x14ac:dyDescent="0.2">
      <c r="A62" s="20">
        <v>590</v>
      </c>
      <c r="B62" s="20">
        <v>590351</v>
      </c>
      <c r="C62" s="21" t="s">
        <v>62</v>
      </c>
      <c r="D62" s="17">
        <v>0</v>
      </c>
      <c r="E62" s="6">
        <v>1</v>
      </c>
      <c r="F62" s="6">
        <v>0</v>
      </c>
      <c r="G62" s="6">
        <v>1</v>
      </c>
      <c r="H62" s="6">
        <v>1</v>
      </c>
      <c r="I62" s="9"/>
      <c r="J62" s="14">
        <f>+K62/E62</f>
        <v>0</v>
      </c>
      <c r="K62" s="9"/>
      <c r="L62" s="9"/>
      <c r="M62" s="9"/>
      <c r="N62" s="9"/>
      <c r="O62" s="9"/>
      <c r="P62" s="9"/>
      <c r="Q62" s="9"/>
      <c r="R62" s="9"/>
      <c r="S62" s="7">
        <f>SUM(P62:R62)</f>
        <v>0</v>
      </c>
      <c r="T62" s="10" t="str">
        <f>IF(-(+N62+O62-P62-Q62-R62)&lt;1,"",-(+N62+O62-P62-Q62-R62))</f>
        <v/>
      </c>
      <c r="U62" s="10" t="str">
        <f>IF(-(+N62-P62-Q62-R62)&lt;1,"",-(+N62-P62-Q62-R62))</f>
        <v/>
      </c>
      <c r="V62" s="51" t="s">
        <v>180</v>
      </c>
      <c r="W62" s="47">
        <v>0</v>
      </c>
      <c r="X62" s="51" t="s">
        <v>184</v>
      </c>
      <c r="Y62" s="47">
        <v>0</v>
      </c>
      <c r="Z62" s="48">
        <v>0</v>
      </c>
      <c r="AA62" s="49" t="str">
        <f>IF(Y62=Z62,"Correcto","Pendiente")</f>
        <v>Correcto</v>
      </c>
      <c r="AB62" s="49"/>
    </row>
    <row r="63" spans="1:28" ht="12.95" customHeight="1" x14ac:dyDescent="0.2">
      <c r="A63" s="20">
        <v>590</v>
      </c>
      <c r="B63" s="20">
        <v>590390</v>
      </c>
      <c r="C63" s="21" t="s">
        <v>63</v>
      </c>
      <c r="D63" s="17">
        <v>0</v>
      </c>
      <c r="E63" s="6">
        <v>2</v>
      </c>
      <c r="F63" s="6">
        <v>0</v>
      </c>
      <c r="G63" s="6">
        <v>2</v>
      </c>
      <c r="H63" s="6">
        <v>2</v>
      </c>
      <c r="I63" s="9"/>
      <c r="J63" s="14">
        <f>+K63/E63</f>
        <v>0</v>
      </c>
      <c r="K63" s="9"/>
      <c r="L63" s="9"/>
      <c r="M63" s="9"/>
      <c r="N63" s="9"/>
      <c r="O63" s="9"/>
      <c r="P63" s="9"/>
      <c r="Q63" s="9"/>
      <c r="R63" s="9"/>
      <c r="S63" s="7">
        <f>SUM(P63:R63)</f>
        <v>0</v>
      </c>
      <c r="T63" s="10" t="str">
        <f>IF(-(+N63+O63-P63-Q63-R63)&lt;1,"",-(+N63+O63-P63-Q63-R63))</f>
        <v/>
      </c>
      <c r="U63" s="10" t="str">
        <f>IF(-(+N63-P63-Q63-R63)&lt;1,"",-(+N63-P63-Q63-R63))</f>
        <v/>
      </c>
      <c r="V63" s="51" t="s">
        <v>180</v>
      </c>
      <c r="W63" s="47">
        <v>0</v>
      </c>
      <c r="X63" s="51" t="s">
        <v>184</v>
      </c>
      <c r="Y63" s="47">
        <v>0</v>
      </c>
      <c r="Z63" s="48">
        <v>0</v>
      </c>
      <c r="AA63" s="49" t="str">
        <f>IF(Y63=Z63,"Correcto","Pendiente")</f>
        <v>Correcto</v>
      </c>
      <c r="AB63" s="49"/>
    </row>
    <row r="64" spans="1:28" ht="12.95" customHeight="1" x14ac:dyDescent="0.2">
      <c r="A64" s="20">
        <v>590</v>
      </c>
      <c r="B64" s="20">
        <v>590811</v>
      </c>
      <c r="C64" s="21" t="s">
        <v>64</v>
      </c>
      <c r="D64" s="17">
        <v>1</v>
      </c>
      <c r="E64" s="6">
        <v>71</v>
      </c>
      <c r="F64" s="6">
        <v>19</v>
      </c>
      <c r="G64" s="6">
        <v>53</v>
      </c>
      <c r="H64" s="6">
        <v>53</v>
      </c>
      <c r="I64" s="9"/>
      <c r="J64" s="14">
        <f>+K64/E64</f>
        <v>0.352112676056338</v>
      </c>
      <c r="K64" s="6">
        <v>25</v>
      </c>
      <c r="L64" s="6">
        <v>17</v>
      </c>
      <c r="M64" s="6">
        <v>8</v>
      </c>
      <c r="N64" s="6">
        <v>8</v>
      </c>
      <c r="O64" s="9"/>
      <c r="P64" s="9"/>
      <c r="Q64" s="9"/>
      <c r="R64" s="9"/>
      <c r="S64" s="7">
        <f>SUM(P64:R64)</f>
        <v>0</v>
      </c>
      <c r="T64" s="10" t="str">
        <f>IF(-(+N64+O64-P64-Q64-R64)&lt;1,"",-(+N64+O64-P64-Q64-R64))</f>
        <v/>
      </c>
      <c r="U64" s="10" t="str">
        <f>IF(-(+N64-P64-Q64-R64)&lt;1,"",-(+N64-P64-Q64-R64))</f>
        <v/>
      </c>
      <c r="V64" s="51" t="s">
        <v>180</v>
      </c>
      <c r="W64" s="47">
        <v>0</v>
      </c>
      <c r="X64" s="51" t="s">
        <v>184</v>
      </c>
      <c r="Y64" s="47">
        <v>0</v>
      </c>
      <c r="Z64" s="48">
        <v>0</v>
      </c>
      <c r="AA64" s="49" t="str">
        <f>IF(Y64=Z64,"Correcto","Pendiente")</f>
        <v>Correcto</v>
      </c>
      <c r="AB64" s="49"/>
    </row>
    <row r="65" spans="1:28" ht="12.95" customHeight="1" x14ac:dyDescent="0.2">
      <c r="A65" s="20">
        <v>590</v>
      </c>
      <c r="B65" s="20">
        <v>590812</v>
      </c>
      <c r="C65" s="21" t="s">
        <v>65</v>
      </c>
      <c r="D65" s="17">
        <v>0</v>
      </c>
      <c r="E65" s="6">
        <v>17</v>
      </c>
      <c r="F65" s="6">
        <v>5</v>
      </c>
      <c r="G65" s="6">
        <v>12</v>
      </c>
      <c r="H65" s="6">
        <v>12</v>
      </c>
      <c r="I65" s="9"/>
      <c r="J65" s="14">
        <f>+K65/E65</f>
        <v>0.29411764705882354</v>
      </c>
      <c r="K65" s="6">
        <v>5</v>
      </c>
      <c r="L65" s="6">
        <v>5</v>
      </c>
      <c r="M65" s="6">
        <v>0</v>
      </c>
      <c r="N65" s="6">
        <v>1</v>
      </c>
      <c r="O65" s="6">
        <v>-1</v>
      </c>
      <c r="P65" s="9"/>
      <c r="Q65" s="9"/>
      <c r="R65" s="9"/>
      <c r="S65" s="7">
        <f>SUM(P65:R65)</f>
        <v>0</v>
      </c>
      <c r="T65" s="10" t="str">
        <f>IF(-(+N65+O65-P65-Q65-R65)&lt;1,"",-(+N65+O65-P65-Q65-R65))</f>
        <v/>
      </c>
      <c r="U65" s="10" t="str">
        <f>IF(-(+N65-P65-Q65-R65)&lt;1,"",-(+N65-P65-Q65-R65))</f>
        <v/>
      </c>
      <c r="V65" s="51" t="s">
        <v>180</v>
      </c>
      <c r="W65" s="47">
        <v>0</v>
      </c>
      <c r="X65" s="51" t="s">
        <v>184</v>
      </c>
      <c r="Y65" s="47">
        <v>0</v>
      </c>
      <c r="Z65" s="48">
        <v>0</v>
      </c>
      <c r="AA65" s="49" t="str">
        <f>IF(Y65=Z65,"Correcto","Pendiente")</f>
        <v>Correcto</v>
      </c>
      <c r="AB65" s="49"/>
    </row>
    <row r="66" spans="1:28" ht="12.95" customHeight="1" x14ac:dyDescent="0.2">
      <c r="A66" s="20">
        <v>590</v>
      </c>
      <c r="B66" s="20">
        <v>590814</v>
      </c>
      <c r="C66" s="21" t="s">
        <v>66</v>
      </c>
      <c r="D66" s="17">
        <v>0</v>
      </c>
      <c r="E66" s="6">
        <v>62</v>
      </c>
      <c r="F66" s="6">
        <v>26</v>
      </c>
      <c r="G66" s="6">
        <v>36</v>
      </c>
      <c r="H66" s="6">
        <v>38</v>
      </c>
      <c r="I66" s="6">
        <v>-2</v>
      </c>
      <c r="J66" s="14">
        <f>+K66/E66</f>
        <v>0.35483870967741937</v>
      </c>
      <c r="K66" s="6">
        <v>22</v>
      </c>
      <c r="L66" s="6">
        <v>23</v>
      </c>
      <c r="M66" s="6">
        <v>-1</v>
      </c>
      <c r="N66" s="6">
        <v>3</v>
      </c>
      <c r="O66" s="6">
        <v>-4</v>
      </c>
      <c r="P66" s="9"/>
      <c r="Q66" s="9"/>
      <c r="R66" s="9"/>
      <c r="S66" s="7">
        <f>SUM(P66:R66)</f>
        <v>0</v>
      </c>
      <c r="T66" s="10">
        <f>IF(-(+N66+O66-P66-Q66-R66)&lt;1,"",-(+N66+O66-P66-Q66-R66))</f>
        <v>1</v>
      </c>
      <c r="U66" s="10" t="str">
        <f>IF(-(+N66-P66-Q66-R66)&lt;1,"",-(+N66-P66-Q66-R66))</f>
        <v/>
      </c>
      <c r="V66" s="51" t="s">
        <v>180</v>
      </c>
      <c r="W66" s="47">
        <f>+T66</f>
        <v>1</v>
      </c>
      <c r="X66" s="51" t="s">
        <v>184</v>
      </c>
      <c r="Y66" s="47">
        <v>0</v>
      </c>
      <c r="Z66" s="48">
        <v>0</v>
      </c>
      <c r="AA66" s="49" t="str">
        <f>IF(Y66=Z66,"Correcto","Pendiente")</f>
        <v>Correcto</v>
      </c>
      <c r="AB66" s="49"/>
    </row>
    <row r="67" spans="1:28" ht="12.95" customHeight="1" x14ac:dyDescent="0.2">
      <c r="A67" s="20">
        <v>590</v>
      </c>
      <c r="B67" s="20">
        <v>590815</v>
      </c>
      <c r="C67" s="21" t="s">
        <v>67</v>
      </c>
      <c r="D67" s="17">
        <v>1</v>
      </c>
      <c r="E67" s="6">
        <v>109</v>
      </c>
      <c r="F67" s="6">
        <v>28</v>
      </c>
      <c r="G67" s="6">
        <v>82</v>
      </c>
      <c r="H67" s="6">
        <v>82</v>
      </c>
      <c r="I67" s="9"/>
      <c r="J67" s="14">
        <f>+K67/E67</f>
        <v>0.38532110091743121</v>
      </c>
      <c r="K67" s="6">
        <v>42</v>
      </c>
      <c r="L67" s="6">
        <v>31</v>
      </c>
      <c r="M67" s="6">
        <v>11</v>
      </c>
      <c r="N67" s="6">
        <v>13</v>
      </c>
      <c r="O67" s="6">
        <v>-2</v>
      </c>
      <c r="P67" s="9"/>
      <c r="Q67" s="9"/>
      <c r="R67" s="9"/>
      <c r="S67" s="7">
        <f>SUM(P67:R67)</f>
        <v>0</v>
      </c>
      <c r="T67" s="10" t="str">
        <f>IF(-(+N67+O67-P67-Q67-R67)&lt;1,"",-(+N67+O67-P67-Q67-R67))</f>
        <v/>
      </c>
      <c r="U67" s="10" t="str">
        <f>IF(-(+N67-P67-Q67-R67)&lt;1,"",-(+N67-P67-Q67-R67))</f>
        <v/>
      </c>
      <c r="V67" s="51" t="s">
        <v>180</v>
      </c>
      <c r="W67" s="47">
        <v>0</v>
      </c>
      <c r="X67" s="51" t="s">
        <v>184</v>
      </c>
      <c r="Y67" s="47">
        <v>0</v>
      </c>
      <c r="Z67" s="48">
        <v>0</v>
      </c>
      <c r="AA67" s="49" t="str">
        <f>IF(Y67=Z67,"Correcto","Pendiente")</f>
        <v>Correcto</v>
      </c>
      <c r="AB67" s="49"/>
    </row>
    <row r="68" spans="1:28" ht="12.95" customHeight="1" x14ac:dyDescent="0.2">
      <c r="A68" s="20">
        <v>591</v>
      </c>
      <c r="B68" s="20">
        <v>591445</v>
      </c>
      <c r="C68" s="21" t="s">
        <v>68</v>
      </c>
      <c r="D68" s="17">
        <v>0</v>
      </c>
      <c r="E68" s="6">
        <v>1</v>
      </c>
      <c r="F68" s="6">
        <v>0</v>
      </c>
      <c r="G68" s="6">
        <v>1</v>
      </c>
      <c r="H68" s="6">
        <v>1</v>
      </c>
      <c r="I68" s="9"/>
      <c r="J68" s="14">
        <f>+K68/E68</f>
        <v>0</v>
      </c>
      <c r="K68" s="9"/>
      <c r="L68" s="9"/>
      <c r="M68" s="9"/>
      <c r="N68" s="9"/>
      <c r="O68" s="9"/>
      <c r="P68" s="9"/>
      <c r="Q68" s="9"/>
      <c r="R68" s="9"/>
      <c r="S68" s="7">
        <f>SUM(P68:R68)</f>
        <v>0</v>
      </c>
      <c r="T68" s="10" t="str">
        <f>IF(-(+N68+O68-P68-Q68-R68)&lt;1,"",-(+N68+O68-P68-Q68-R68))</f>
        <v/>
      </c>
      <c r="U68" s="10" t="str">
        <f>IF(-(+N68-P68-Q68-R68)&lt;1,"",-(+N68-P68-Q68-R68))</f>
        <v/>
      </c>
      <c r="V68" s="51" t="s">
        <v>180</v>
      </c>
      <c r="W68" s="47">
        <v>0</v>
      </c>
      <c r="X68" s="51" t="s">
        <v>184</v>
      </c>
      <c r="Y68" s="47">
        <v>0</v>
      </c>
      <c r="Z68" s="48">
        <v>0</v>
      </c>
      <c r="AA68" s="49" t="str">
        <f>IF(Y68=Z68,"Correcto","Pendiente")</f>
        <v>Correcto</v>
      </c>
      <c r="AB68" s="49"/>
    </row>
    <row r="69" spans="1:28" ht="12.95" customHeight="1" x14ac:dyDescent="0.2">
      <c r="A69" s="20">
        <v>592</v>
      </c>
      <c r="B69" s="20">
        <v>592001</v>
      </c>
      <c r="C69" s="21" t="s">
        <v>69</v>
      </c>
      <c r="D69" s="17">
        <v>0</v>
      </c>
      <c r="E69" s="6">
        <v>24</v>
      </c>
      <c r="F69" s="6">
        <v>20</v>
      </c>
      <c r="G69" s="6">
        <v>4</v>
      </c>
      <c r="H69" s="6">
        <v>7</v>
      </c>
      <c r="I69" s="6">
        <v>-3</v>
      </c>
      <c r="J69" s="14">
        <f>+K69/E69</f>
        <v>0.75</v>
      </c>
      <c r="K69" s="6">
        <v>18</v>
      </c>
      <c r="L69" s="6">
        <v>22</v>
      </c>
      <c r="M69" s="6">
        <v>-4</v>
      </c>
      <c r="N69" s="9"/>
      <c r="O69" s="6">
        <v>-4</v>
      </c>
      <c r="P69" s="9"/>
      <c r="Q69" s="6">
        <v>5</v>
      </c>
      <c r="R69" s="6">
        <v>1</v>
      </c>
      <c r="S69" s="7">
        <f>SUM(P69:R69)</f>
        <v>6</v>
      </c>
      <c r="T69" s="10">
        <f>IF(-(+N69+O69-P69-Q69-R69)&lt;1,"",-(+N69+O69-P69-Q69-R69))</f>
        <v>10</v>
      </c>
      <c r="U69" s="10">
        <f>IF(-(+N69-P69-Q69-R69)&lt;1,"",-(+N69-P69-Q69-R69))</f>
        <v>6</v>
      </c>
      <c r="V69" s="51" t="s">
        <v>180</v>
      </c>
      <c r="W69" s="47">
        <f>+T69</f>
        <v>10</v>
      </c>
      <c r="X69" s="51" t="s">
        <v>184</v>
      </c>
      <c r="Y69" s="47">
        <f>+U69</f>
        <v>6</v>
      </c>
      <c r="Z69" s="48">
        <v>5</v>
      </c>
      <c r="AA69" s="50" t="s">
        <v>187</v>
      </c>
      <c r="AB69" s="10">
        <f>+Y69-Z69</f>
        <v>1</v>
      </c>
    </row>
    <row r="70" spans="1:28" ht="12.95" customHeight="1" x14ac:dyDescent="0.2">
      <c r="A70" s="20">
        <v>592</v>
      </c>
      <c r="B70" s="20">
        <v>592002</v>
      </c>
      <c r="C70" s="21" t="s">
        <v>70</v>
      </c>
      <c r="D70" s="17">
        <v>0</v>
      </c>
      <c r="E70" s="6">
        <v>3</v>
      </c>
      <c r="F70" s="6">
        <v>0</v>
      </c>
      <c r="G70" s="6">
        <v>3</v>
      </c>
      <c r="H70" s="6">
        <v>3</v>
      </c>
      <c r="I70" s="9"/>
      <c r="J70" s="14">
        <f>+K70/E70</f>
        <v>0</v>
      </c>
      <c r="K70" s="9"/>
      <c r="L70" s="9"/>
      <c r="M70" s="9"/>
      <c r="N70" s="9"/>
      <c r="O70" s="9"/>
      <c r="P70" s="9"/>
      <c r="Q70" s="6">
        <v>2</v>
      </c>
      <c r="R70" s="9"/>
      <c r="S70" s="7">
        <f>SUM(P70:R70)</f>
        <v>2</v>
      </c>
      <c r="T70" s="10">
        <f>IF(-(+N70+O70-P70-Q70-R70)&lt;1,"",-(+N70+O70-P70-Q70-R70))</f>
        <v>2</v>
      </c>
      <c r="U70" s="10">
        <f>IF(-(+N70-P70-Q70-R70)&lt;1,"",-(+N70-P70-Q70-R70))</f>
        <v>2</v>
      </c>
      <c r="V70" s="51" t="s">
        <v>180</v>
      </c>
      <c r="W70" s="47">
        <f>+T70</f>
        <v>2</v>
      </c>
      <c r="X70" s="51" t="s">
        <v>184</v>
      </c>
      <c r="Y70" s="47">
        <f>+U70</f>
        <v>2</v>
      </c>
      <c r="Z70" s="48">
        <v>2</v>
      </c>
      <c r="AA70" s="49" t="str">
        <f>IF(Y70=Z70,"Correcto","Pendiente")</f>
        <v>Correcto</v>
      </c>
      <c r="AB70" s="49"/>
    </row>
    <row r="71" spans="1:28" ht="12.95" customHeight="1" x14ac:dyDescent="0.2">
      <c r="A71" s="20">
        <v>592</v>
      </c>
      <c r="B71" s="20">
        <v>592004</v>
      </c>
      <c r="C71" s="21" t="s">
        <v>71</v>
      </c>
      <c r="D71" s="17">
        <v>0</v>
      </c>
      <c r="E71" s="6">
        <v>2</v>
      </c>
      <c r="F71" s="6">
        <v>0</v>
      </c>
      <c r="G71" s="6">
        <v>2</v>
      </c>
      <c r="H71" s="6">
        <v>2</v>
      </c>
      <c r="I71" s="9"/>
      <c r="J71" s="14">
        <f>+K71/E71</f>
        <v>0</v>
      </c>
      <c r="K71" s="9"/>
      <c r="L71" s="9"/>
      <c r="M71" s="9"/>
      <c r="N71" s="9"/>
      <c r="O71" s="9"/>
      <c r="P71" s="9"/>
      <c r="Q71" s="6">
        <v>1</v>
      </c>
      <c r="R71" s="9"/>
      <c r="S71" s="7">
        <f>SUM(P71:R71)</f>
        <v>1</v>
      </c>
      <c r="T71" s="10">
        <f>IF(-(+N71+O71-P71-Q71-R71)&lt;1,"",-(+N71+O71-P71-Q71-R71))</f>
        <v>1</v>
      </c>
      <c r="U71" s="10">
        <f>IF(-(+N71-P71-Q71-R71)&lt;1,"",-(+N71-P71-Q71-R71))</f>
        <v>1</v>
      </c>
      <c r="V71" s="51" t="s">
        <v>180</v>
      </c>
      <c r="W71" s="47">
        <f>+T71</f>
        <v>1</v>
      </c>
      <c r="X71" s="51" t="s">
        <v>184</v>
      </c>
      <c r="Y71" s="47">
        <f>+U71</f>
        <v>1</v>
      </c>
      <c r="Z71" s="48">
        <v>1</v>
      </c>
      <c r="AA71" s="49" t="str">
        <f>IF(Y71=Z71,"Correcto","Pendiente")</f>
        <v>Correcto</v>
      </c>
      <c r="AB71" s="49"/>
    </row>
    <row r="72" spans="1:28" ht="12.95" customHeight="1" x14ac:dyDescent="0.2">
      <c r="A72" s="20">
        <v>592</v>
      </c>
      <c r="B72" s="20">
        <v>592006</v>
      </c>
      <c r="C72" s="21" t="s">
        <v>72</v>
      </c>
      <c r="D72" s="17">
        <v>0</v>
      </c>
      <c r="E72" s="6">
        <v>29</v>
      </c>
      <c r="F72" s="6">
        <v>1</v>
      </c>
      <c r="G72" s="6">
        <v>28</v>
      </c>
      <c r="H72" s="6">
        <v>28</v>
      </c>
      <c r="I72" s="9"/>
      <c r="J72" s="14">
        <f>+K72/E72</f>
        <v>0.10344827586206896</v>
      </c>
      <c r="K72" s="6">
        <v>3</v>
      </c>
      <c r="L72" s="6">
        <v>1</v>
      </c>
      <c r="M72" s="6">
        <v>2</v>
      </c>
      <c r="N72" s="6">
        <v>2</v>
      </c>
      <c r="O72" s="9"/>
      <c r="P72" s="9"/>
      <c r="Q72" s="9"/>
      <c r="R72" s="9"/>
      <c r="S72" s="7">
        <f>SUM(P72:R72)</f>
        <v>0</v>
      </c>
      <c r="T72" s="10" t="str">
        <f>IF(-(+N72+O72-P72-Q72-R72)&lt;1,"",-(+N72+O72-P72-Q72-R72))</f>
        <v/>
      </c>
      <c r="U72" s="10" t="str">
        <f>IF(-(+N72-P72-Q72-R72)&lt;1,"",-(+N72-P72-Q72-R72))</f>
        <v/>
      </c>
      <c r="V72" s="51" t="s">
        <v>180</v>
      </c>
      <c r="W72" s="47">
        <v>0</v>
      </c>
      <c r="X72" s="51" t="s">
        <v>184</v>
      </c>
      <c r="Y72" s="47">
        <v>0</v>
      </c>
      <c r="Z72" s="48">
        <v>0</v>
      </c>
      <c r="AA72" s="49" t="str">
        <f>IF(Y72=Z72,"Correcto","Pendiente")</f>
        <v>Correcto</v>
      </c>
      <c r="AB72" s="49"/>
    </row>
    <row r="73" spans="1:28" ht="12.95" customHeight="1" x14ac:dyDescent="0.2">
      <c r="A73" s="20">
        <v>592</v>
      </c>
      <c r="B73" s="20">
        <v>592008</v>
      </c>
      <c r="C73" s="21" t="s">
        <v>73</v>
      </c>
      <c r="D73" s="17">
        <v>0</v>
      </c>
      <c r="E73" s="6">
        <v>24</v>
      </c>
      <c r="F73" s="6">
        <v>15</v>
      </c>
      <c r="G73" s="6">
        <v>9</v>
      </c>
      <c r="H73" s="6">
        <v>10</v>
      </c>
      <c r="I73" s="6">
        <v>-1</v>
      </c>
      <c r="J73" s="14">
        <f>+K73/E73</f>
        <v>0.66666666666666663</v>
      </c>
      <c r="K73" s="6">
        <v>16</v>
      </c>
      <c r="L73" s="6">
        <v>16</v>
      </c>
      <c r="M73" s="6">
        <v>0</v>
      </c>
      <c r="N73" s="6">
        <v>1</v>
      </c>
      <c r="O73" s="6">
        <v>-1</v>
      </c>
      <c r="P73" s="9"/>
      <c r="Q73" s="6">
        <v>2</v>
      </c>
      <c r="R73" s="9"/>
      <c r="S73" s="7">
        <f>SUM(P73:R73)</f>
        <v>2</v>
      </c>
      <c r="T73" s="10">
        <f>IF(-(+N73+O73-P73-Q73-R73)&lt;1,"",-(+N73+O73-P73-Q73-R73))</f>
        <v>2</v>
      </c>
      <c r="U73" s="10">
        <f>IF(-(+N73-P73-Q73-R73)&lt;1,"",-(+N73-P73-Q73-R73))</f>
        <v>1</v>
      </c>
      <c r="V73" s="51" t="s">
        <v>180</v>
      </c>
      <c r="W73" s="47">
        <f>+T73</f>
        <v>2</v>
      </c>
      <c r="X73" s="51" t="s">
        <v>184</v>
      </c>
      <c r="Y73" s="47">
        <f>+U73</f>
        <v>1</v>
      </c>
      <c r="Z73" s="48">
        <v>1</v>
      </c>
      <c r="AA73" s="49" t="str">
        <f>IF(Y73=Z73,"Correcto","Pendiente")</f>
        <v>Correcto</v>
      </c>
      <c r="AB73" s="49"/>
    </row>
    <row r="74" spans="1:28" ht="12.95" customHeight="1" x14ac:dyDescent="0.2">
      <c r="A74" s="20">
        <v>592</v>
      </c>
      <c r="B74" s="20">
        <v>592011</v>
      </c>
      <c r="C74" s="21" t="s">
        <v>74</v>
      </c>
      <c r="D74" s="17">
        <v>0</v>
      </c>
      <c r="E74" s="6">
        <v>190</v>
      </c>
      <c r="F74" s="6">
        <v>137</v>
      </c>
      <c r="G74" s="6">
        <v>53</v>
      </c>
      <c r="H74" s="6">
        <v>54</v>
      </c>
      <c r="I74" s="6">
        <v>-1</v>
      </c>
      <c r="J74" s="14">
        <f>+K74/E74</f>
        <v>0.78421052631578947</v>
      </c>
      <c r="K74" s="6">
        <v>149</v>
      </c>
      <c r="L74" s="6">
        <v>137</v>
      </c>
      <c r="M74" s="6">
        <v>12</v>
      </c>
      <c r="N74" s="6">
        <v>15</v>
      </c>
      <c r="O74" s="6">
        <v>-3</v>
      </c>
      <c r="P74" s="6">
        <v>25</v>
      </c>
      <c r="Q74" s="6">
        <v>16</v>
      </c>
      <c r="R74" s="6">
        <v>1</v>
      </c>
      <c r="S74" s="7">
        <f>SUM(P74:R74)</f>
        <v>42</v>
      </c>
      <c r="T74" s="10">
        <f>IF(-(+N74+O74-P74-Q74-R74)&lt;1,"",-(+N74+O74-P74-Q74-R74))</f>
        <v>30</v>
      </c>
      <c r="U74" s="10">
        <f>IF(-(+N74-P74-Q74-R74)&lt;1,"",-(+N74-P74-Q74-R74))</f>
        <v>27</v>
      </c>
      <c r="V74" s="51" t="s">
        <v>180</v>
      </c>
      <c r="W74" s="47">
        <f>+T74</f>
        <v>30</v>
      </c>
      <c r="X74" s="51" t="s">
        <v>184</v>
      </c>
      <c r="Y74" s="47">
        <f>+U74</f>
        <v>27</v>
      </c>
      <c r="Z74" s="48">
        <v>27</v>
      </c>
      <c r="AA74" s="49" t="str">
        <f>IF(Y74=Z74,"Correcto","Pendiente")</f>
        <v>Correcto</v>
      </c>
      <c r="AB74" s="49"/>
    </row>
    <row r="75" spans="1:28" ht="12.95" customHeight="1" x14ac:dyDescent="0.2">
      <c r="A75" s="20">
        <v>592</v>
      </c>
      <c r="B75" s="20">
        <v>592012</v>
      </c>
      <c r="C75" s="21" t="s">
        <v>75</v>
      </c>
      <c r="D75" s="17">
        <v>0</v>
      </c>
      <c r="E75" s="6">
        <v>10</v>
      </c>
      <c r="F75" s="6">
        <v>2</v>
      </c>
      <c r="G75" s="6">
        <v>8</v>
      </c>
      <c r="H75" s="6">
        <v>8</v>
      </c>
      <c r="I75" s="9"/>
      <c r="J75" s="14">
        <f>+K75/E75</f>
        <v>0.2</v>
      </c>
      <c r="K75" s="6">
        <v>2</v>
      </c>
      <c r="L75" s="6">
        <v>2</v>
      </c>
      <c r="M75" s="6">
        <v>0</v>
      </c>
      <c r="N75" s="9"/>
      <c r="O75" s="9"/>
      <c r="P75" s="9"/>
      <c r="Q75" s="6">
        <v>4</v>
      </c>
      <c r="R75" s="9"/>
      <c r="S75" s="7">
        <f>SUM(P75:R75)</f>
        <v>4</v>
      </c>
      <c r="T75" s="10">
        <f>IF(-(+N75+O75-P75-Q75-R75)&lt;1,"",-(+N75+O75-P75-Q75-R75))</f>
        <v>4</v>
      </c>
      <c r="U75" s="10">
        <f>IF(-(+N75-P75-Q75-R75)&lt;1,"",-(+N75-P75-Q75-R75))</f>
        <v>4</v>
      </c>
      <c r="V75" s="51" t="s">
        <v>180</v>
      </c>
      <c r="W75" s="47">
        <f>+T75</f>
        <v>4</v>
      </c>
      <c r="X75" s="51" t="s">
        <v>184</v>
      </c>
      <c r="Y75" s="47">
        <f>+U75</f>
        <v>4</v>
      </c>
      <c r="Z75" s="48">
        <v>4</v>
      </c>
      <c r="AA75" s="49" t="str">
        <f>IF(Y75=Z75,"Correcto","Pendiente")</f>
        <v>Correcto</v>
      </c>
      <c r="AB75" s="49"/>
    </row>
    <row r="76" spans="1:28" ht="12.95" customHeight="1" x14ac:dyDescent="0.2">
      <c r="A76" s="20">
        <v>592</v>
      </c>
      <c r="B76" s="20">
        <v>592017</v>
      </c>
      <c r="C76" s="21" t="s">
        <v>76</v>
      </c>
      <c r="D76" s="17">
        <v>0</v>
      </c>
      <c r="E76" s="6">
        <v>3</v>
      </c>
      <c r="F76" s="6">
        <v>0</v>
      </c>
      <c r="G76" s="6">
        <v>3</v>
      </c>
      <c r="H76" s="6">
        <v>3</v>
      </c>
      <c r="I76" s="9"/>
      <c r="J76" s="14">
        <f>+K76/E76</f>
        <v>0</v>
      </c>
      <c r="K76" s="9"/>
      <c r="L76" s="9"/>
      <c r="M76" s="9"/>
      <c r="N76" s="9"/>
      <c r="O76" s="9"/>
      <c r="P76" s="9"/>
      <c r="Q76" s="6">
        <v>2</v>
      </c>
      <c r="R76" s="9"/>
      <c r="S76" s="7">
        <f>SUM(P76:R76)</f>
        <v>2</v>
      </c>
      <c r="T76" s="10">
        <f>IF(-(+N76+O76-P76-Q76-R76)&lt;1,"",-(+N76+O76-P76-Q76-R76))</f>
        <v>2</v>
      </c>
      <c r="U76" s="10">
        <f>IF(-(+N76-P76-Q76-R76)&lt;1,"",-(+N76-P76-Q76-R76))</f>
        <v>2</v>
      </c>
      <c r="V76" s="51" t="s">
        <v>180</v>
      </c>
      <c r="W76" s="47">
        <f>+T76</f>
        <v>2</v>
      </c>
      <c r="X76" s="51" t="s">
        <v>184</v>
      </c>
      <c r="Y76" s="47">
        <f>+U76</f>
        <v>2</v>
      </c>
      <c r="Z76" s="48">
        <v>2</v>
      </c>
      <c r="AA76" s="49" t="str">
        <f>IF(Y76=Z76,"Correcto","Pendiente")</f>
        <v>Correcto</v>
      </c>
      <c r="AB76" s="49"/>
    </row>
    <row r="77" spans="1:28" ht="12.95" customHeight="1" x14ac:dyDescent="0.2">
      <c r="A77" s="20">
        <v>593</v>
      </c>
      <c r="B77" s="20">
        <v>593006</v>
      </c>
      <c r="C77" s="21" t="s">
        <v>77</v>
      </c>
      <c r="D77" s="17">
        <v>0</v>
      </c>
      <c r="E77" s="6">
        <v>2</v>
      </c>
      <c r="F77" s="6">
        <v>0</v>
      </c>
      <c r="G77" s="6">
        <v>2</v>
      </c>
      <c r="H77" s="6">
        <v>2</v>
      </c>
      <c r="I77" s="9"/>
      <c r="J77" s="14">
        <f>+K77/E77</f>
        <v>1</v>
      </c>
      <c r="K77" s="6">
        <v>2</v>
      </c>
      <c r="L77" s="6">
        <v>0</v>
      </c>
      <c r="M77" s="6">
        <v>2</v>
      </c>
      <c r="N77" s="6">
        <v>2</v>
      </c>
      <c r="O77" s="9"/>
      <c r="P77" s="9"/>
      <c r="Q77" s="6">
        <v>2</v>
      </c>
      <c r="R77" s="9"/>
      <c r="S77" s="7">
        <f>SUM(P77:R77)</f>
        <v>2</v>
      </c>
      <c r="T77" s="10" t="str">
        <f>IF(-(+N77+O77-P77-Q77-R77)&lt;1,"",-(+N77+O77-P77-Q77-R77))</f>
        <v/>
      </c>
      <c r="U77" s="10" t="str">
        <f>IF(-(+N77-P77-Q77-R77)&lt;1,"",-(+N77-P77-Q77-R77))</f>
        <v/>
      </c>
      <c r="V77" s="51" t="s">
        <v>180</v>
      </c>
      <c r="W77" s="47">
        <v>0</v>
      </c>
      <c r="X77" s="51" t="s">
        <v>184</v>
      </c>
      <c r="Y77" s="47">
        <v>0</v>
      </c>
      <c r="Z77" s="48">
        <v>0</v>
      </c>
      <c r="AA77" s="49" t="str">
        <f>IF(Y77=Z77,"Correcto","Pendiente")</f>
        <v>Correcto</v>
      </c>
      <c r="AB77" s="49"/>
    </row>
    <row r="78" spans="1:28" ht="12.95" customHeight="1" x14ac:dyDescent="0.2">
      <c r="A78" s="20">
        <v>593</v>
      </c>
      <c r="B78" s="20">
        <v>593008</v>
      </c>
      <c r="C78" s="21" t="s">
        <v>78</v>
      </c>
      <c r="D78" s="17">
        <v>0</v>
      </c>
      <c r="E78" s="6">
        <v>1</v>
      </c>
      <c r="F78" s="6">
        <v>0</v>
      </c>
      <c r="G78" s="6">
        <v>1</v>
      </c>
      <c r="H78" s="6">
        <v>1</v>
      </c>
      <c r="I78" s="9"/>
      <c r="J78" s="14">
        <f>+K78/E78</f>
        <v>1</v>
      </c>
      <c r="K78" s="6">
        <v>1</v>
      </c>
      <c r="L78" s="6">
        <v>0</v>
      </c>
      <c r="M78" s="6">
        <v>1</v>
      </c>
      <c r="N78" s="6">
        <v>1</v>
      </c>
      <c r="O78" s="9"/>
      <c r="P78" s="9"/>
      <c r="Q78" s="6">
        <v>1</v>
      </c>
      <c r="R78" s="9"/>
      <c r="S78" s="7">
        <f>SUM(P78:R78)</f>
        <v>1</v>
      </c>
      <c r="T78" s="10" t="str">
        <f>IF(-(+N78+O78-P78-Q78-R78)&lt;1,"",-(+N78+O78-P78-Q78-R78))</f>
        <v/>
      </c>
      <c r="U78" s="10" t="str">
        <f>IF(-(+N78-P78-Q78-R78)&lt;1,"",-(+N78-P78-Q78-R78))</f>
        <v/>
      </c>
      <c r="V78" s="51" t="s">
        <v>180</v>
      </c>
      <c r="W78" s="47">
        <v>0</v>
      </c>
      <c r="X78" s="51" t="s">
        <v>184</v>
      </c>
      <c r="Y78" s="47">
        <v>0</v>
      </c>
      <c r="Z78" s="48">
        <v>0</v>
      </c>
      <c r="AA78" s="49" t="str">
        <f>IF(Y78=Z78,"Correcto","Pendiente")</f>
        <v>Correcto</v>
      </c>
      <c r="AB78" s="49"/>
    </row>
    <row r="79" spans="1:28" ht="12.95" customHeight="1" x14ac:dyDescent="0.2">
      <c r="A79" s="20">
        <v>593</v>
      </c>
      <c r="B79" s="20">
        <v>593010</v>
      </c>
      <c r="C79" s="21" t="s">
        <v>79</v>
      </c>
      <c r="D79" s="17">
        <v>0</v>
      </c>
      <c r="E79" s="6">
        <v>5</v>
      </c>
      <c r="F79" s="6">
        <v>0</v>
      </c>
      <c r="G79" s="6">
        <v>5</v>
      </c>
      <c r="H79" s="6">
        <v>5</v>
      </c>
      <c r="I79" s="9"/>
      <c r="J79" s="14">
        <f>+K79/E79</f>
        <v>0.6</v>
      </c>
      <c r="K79" s="6">
        <v>3</v>
      </c>
      <c r="L79" s="6">
        <v>0</v>
      </c>
      <c r="M79" s="6">
        <v>3</v>
      </c>
      <c r="N79" s="6">
        <v>3</v>
      </c>
      <c r="O79" s="9"/>
      <c r="P79" s="9"/>
      <c r="Q79" s="6">
        <v>3</v>
      </c>
      <c r="R79" s="9"/>
      <c r="S79" s="7">
        <f>SUM(P79:R79)</f>
        <v>3</v>
      </c>
      <c r="T79" s="10" t="str">
        <f>IF(-(+N79+O79-P79-Q79-R79)&lt;1,"",-(+N79+O79-P79-Q79-R79))</f>
        <v/>
      </c>
      <c r="U79" s="10" t="str">
        <f>IF(-(+N79-P79-Q79-R79)&lt;1,"",-(+N79-P79-Q79-R79))</f>
        <v/>
      </c>
      <c r="V79" s="51" t="s">
        <v>180</v>
      </c>
      <c r="W79" s="47">
        <v>0</v>
      </c>
      <c r="X79" s="51" t="s">
        <v>184</v>
      </c>
      <c r="Y79" s="47">
        <v>0</v>
      </c>
      <c r="Z79" s="48">
        <v>0</v>
      </c>
      <c r="AA79" s="49" t="str">
        <f>IF(Y79=Z79,"Correcto","Pendiente")</f>
        <v>Correcto</v>
      </c>
      <c r="AB79" s="49"/>
    </row>
    <row r="80" spans="1:28" ht="12.95" customHeight="1" x14ac:dyDescent="0.2">
      <c r="A80" s="20">
        <v>593</v>
      </c>
      <c r="B80" s="20">
        <v>593023</v>
      </c>
      <c r="C80" s="21" t="s">
        <v>80</v>
      </c>
      <c r="D80" s="17">
        <v>0</v>
      </c>
      <c r="E80" s="6">
        <v>1</v>
      </c>
      <c r="F80" s="6">
        <v>0</v>
      </c>
      <c r="G80" s="6">
        <v>1</v>
      </c>
      <c r="H80" s="6">
        <v>1</v>
      </c>
      <c r="I80" s="9"/>
      <c r="J80" s="14">
        <f>+K80/E80</f>
        <v>1</v>
      </c>
      <c r="K80" s="6">
        <v>1</v>
      </c>
      <c r="L80" s="6">
        <v>0</v>
      </c>
      <c r="M80" s="6">
        <v>1</v>
      </c>
      <c r="N80" s="6">
        <v>1</v>
      </c>
      <c r="O80" s="9"/>
      <c r="P80" s="9"/>
      <c r="Q80" s="6">
        <v>1</v>
      </c>
      <c r="R80" s="9"/>
      <c r="S80" s="7">
        <f>SUM(P80:R80)</f>
        <v>1</v>
      </c>
      <c r="T80" s="10" t="str">
        <f>IF(-(+N80+O80-P80-Q80-R80)&lt;1,"",-(+N80+O80-P80-Q80-R80))</f>
        <v/>
      </c>
      <c r="U80" s="10" t="str">
        <f>IF(-(+N80-P80-Q80-R80)&lt;1,"",-(+N80-P80-Q80-R80))</f>
        <v/>
      </c>
      <c r="V80" s="51" t="s">
        <v>180</v>
      </c>
      <c r="W80" s="47">
        <v>0</v>
      </c>
      <c r="X80" s="51" t="s">
        <v>184</v>
      </c>
      <c r="Y80" s="47">
        <v>0</v>
      </c>
      <c r="Z80" s="48">
        <v>0</v>
      </c>
      <c r="AA80" s="49" t="str">
        <f>IF(Y80=Z80,"Correcto","Pendiente")</f>
        <v>Correcto</v>
      </c>
      <c r="AB80" s="49"/>
    </row>
    <row r="81" spans="1:28" ht="12.95" customHeight="1" x14ac:dyDescent="0.2">
      <c r="A81" s="20">
        <v>593</v>
      </c>
      <c r="B81" s="20">
        <v>593030</v>
      </c>
      <c r="C81" s="21" t="s">
        <v>81</v>
      </c>
      <c r="D81" s="17">
        <v>0</v>
      </c>
      <c r="E81" s="6">
        <v>1</v>
      </c>
      <c r="F81" s="6">
        <v>0</v>
      </c>
      <c r="G81" s="6">
        <v>1</v>
      </c>
      <c r="H81" s="6">
        <v>1</v>
      </c>
      <c r="I81" s="9"/>
      <c r="J81" s="14">
        <f>+K81/E81</f>
        <v>0</v>
      </c>
      <c r="K81" s="9"/>
      <c r="L81" s="9"/>
      <c r="M81" s="9"/>
      <c r="N81" s="9"/>
      <c r="O81" s="9"/>
      <c r="P81" s="9"/>
      <c r="Q81" s="9"/>
      <c r="R81" s="9"/>
      <c r="S81" s="7">
        <f>SUM(P81:R81)</f>
        <v>0</v>
      </c>
      <c r="T81" s="10" t="str">
        <f>IF(-(+N81+O81-P81-Q81-R81)&lt;1,"",-(+N81+O81-P81-Q81-R81))</f>
        <v/>
      </c>
      <c r="U81" s="10" t="str">
        <f>IF(-(+N81-P81-Q81-R81)&lt;1,"",-(+N81-P81-Q81-R81))</f>
        <v/>
      </c>
      <c r="V81" s="51" t="s">
        <v>180</v>
      </c>
      <c r="W81" s="47">
        <v>0</v>
      </c>
      <c r="X81" s="51" t="s">
        <v>184</v>
      </c>
      <c r="Y81" s="47">
        <v>0</v>
      </c>
      <c r="Z81" s="48">
        <v>0</v>
      </c>
      <c r="AA81" s="49" t="str">
        <f>IF(Y81=Z81,"Correcto","Pendiente")</f>
        <v>Correcto</v>
      </c>
      <c r="AB81" s="49"/>
    </row>
    <row r="82" spans="1:28" ht="12.95" customHeight="1" x14ac:dyDescent="0.2">
      <c r="A82" s="20">
        <v>593</v>
      </c>
      <c r="B82" s="20">
        <v>593032</v>
      </c>
      <c r="C82" s="21" t="s">
        <v>82</v>
      </c>
      <c r="D82" s="17">
        <v>0</v>
      </c>
      <c r="E82" s="6">
        <v>1</v>
      </c>
      <c r="F82" s="6">
        <v>0</v>
      </c>
      <c r="G82" s="6">
        <v>1</v>
      </c>
      <c r="H82" s="6">
        <v>1</v>
      </c>
      <c r="I82" s="9"/>
      <c r="J82" s="14">
        <f>+K82/E82</f>
        <v>1</v>
      </c>
      <c r="K82" s="6">
        <v>1</v>
      </c>
      <c r="L82" s="6">
        <v>0</v>
      </c>
      <c r="M82" s="6">
        <v>1</v>
      </c>
      <c r="N82" s="6">
        <v>1</v>
      </c>
      <c r="O82" s="9"/>
      <c r="P82" s="9"/>
      <c r="Q82" s="6">
        <v>1</v>
      </c>
      <c r="R82" s="9"/>
      <c r="S82" s="7">
        <f>SUM(P82:R82)</f>
        <v>1</v>
      </c>
      <c r="T82" s="10" t="str">
        <f>IF(-(+N82+O82-P82-Q82-R82)&lt;1,"",-(+N82+O82-P82-Q82-R82))</f>
        <v/>
      </c>
      <c r="U82" s="10" t="str">
        <f>IF(-(+N82-P82-Q82-R82)&lt;1,"",-(+N82-P82-Q82-R82))</f>
        <v/>
      </c>
      <c r="V82" s="51" t="s">
        <v>180</v>
      </c>
      <c r="W82" s="47">
        <v>0</v>
      </c>
      <c r="X82" s="51" t="s">
        <v>184</v>
      </c>
      <c r="Y82" s="47">
        <v>0</v>
      </c>
      <c r="Z82" s="48">
        <v>0</v>
      </c>
      <c r="AA82" s="49" t="str">
        <f>IF(Y82=Z82,"Correcto","Pendiente")</f>
        <v>Correcto</v>
      </c>
      <c r="AB82" s="49"/>
    </row>
    <row r="83" spans="1:28" ht="12.95" customHeight="1" x14ac:dyDescent="0.2">
      <c r="A83" s="20">
        <v>593</v>
      </c>
      <c r="B83" s="20">
        <v>593035</v>
      </c>
      <c r="C83" s="21" t="s">
        <v>83</v>
      </c>
      <c r="D83" s="17">
        <v>0</v>
      </c>
      <c r="E83" s="6">
        <v>1</v>
      </c>
      <c r="F83" s="6">
        <v>0</v>
      </c>
      <c r="G83" s="6">
        <v>1</v>
      </c>
      <c r="H83" s="6">
        <v>1</v>
      </c>
      <c r="I83" s="9"/>
      <c r="J83" s="14">
        <f>+K83/E83</f>
        <v>1</v>
      </c>
      <c r="K83" s="6">
        <v>1</v>
      </c>
      <c r="L83" s="6">
        <v>0</v>
      </c>
      <c r="M83" s="6">
        <v>1</v>
      </c>
      <c r="N83" s="6">
        <v>1</v>
      </c>
      <c r="O83" s="9"/>
      <c r="P83" s="9"/>
      <c r="Q83" s="6">
        <v>1</v>
      </c>
      <c r="R83" s="9"/>
      <c r="S83" s="7">
        <f>SUM(P83:R83)</f>
        <v>1</v>
      </c>
      <c r="T83" s="10" t="str">
        <f>IF(-(+N83+O83-P83-Q83-R83)&lt;1,"",-(+N83+O83-P83-Q83-R83))</f>
        <v/>
      </c>
      <c r="U83" s="10" t="str">
        <f>IF(-(+N83-P83-Q83-R83)&lt;1,"",-(+N83-P83-Q83-R83))</f>
        <v/>
      </c>
      <c r="V83" s="51" t="s">
        <v>180</v>
      </c>
      <c r="W83" s="47">
        <v>0</v>
      </c>
      <c r="X83" s="51" t="s">
        <v>184</v>
      </c>
      <c r="Y83" s="47">
        <v>0</v>
      </c>
      <c r="Z83" s="48">
        <v>0</v>
      </c>
      <c r="AA83" s="49" t="str">
        <f>IF(Y83=Z83,"Correcto","Pendiente")</f>
        <v>Correcto</v>
      </c>
      <c r="AB83" s="49"/>
    </row>
    <row r="84" spans="1:28" ht="12.95" customHeight="1" x14ac:dyDescent="0.2">
      <c r="A84" s="20">
        <v>593</v>
      </c>
      <c r="B84" s="20">
        <v>593050</v>
      </c>
      <c r="C84" s="21" t="s">
        <v>84</v>
      </c>
      <c r="D84" s="17">
        <v>0</v>
      </c>
      <c r="E84" s="6">
        <v>7</v>
      </c>
      <c r="F84" s="6">
        <v>0</v>
      </c>
      <c r="G84" s="6">
        <v>6</v>
      </c>
      <c r="H84" s="6">
        <v>6</v>
      </c>
      <c r="I84" s="9"/>
      <c r="J84" s="14">
        <f>+K84/E84</f>
        <v>0.5714285714285714</v>
      </c>
      <c r="K84" s="6">
        <v>4</v>
      </c>
      <c r="L84" s="6">
        <v>0</v>
      </c>
      <c r="M84" s="6">
        <v>4</v>
      </c>
      <c r="N84" s="6">
        <v>4</v>
      </c>
      <c r="O84" s="9"/>
      <c r="P84" s="9"/>
      <c r="Q84" s="6">
        <v>4</v>
      </c>
      <c r="R84" s="9"/>
      <c r="S84" s="7">
        <f>SUM(P84:R84)</f>
        <v>4</v>
      </c>
      <c r="T84" s="10" t="str">
        <f>IF(-(+N84+O84-P84-Q84-R84)&lt;1,"",-(+N84+O84-P84-Q84-R84))</f>
        <v/>
      </c>
      <c r="U84" s="10" t="str">
        <f>IF(-(+N84-P84-Q84-R84)&lt;1,"",-(+N84-P84-Q84-R84))</f>
        <v/>
      </c>
      <c r="V84" s="51" t="s">
        <v>180</v>
      </c>
      <c r="W84" s="47">
        <v>0</v>
      </c>
      <c r="X84" s="51" t="s">
        <v>184</v>
      </c>
      <c r="Y84" s="47">
        <v>0</v>
      </c>
      <c r="Z84" s="48">
        <v>0</v>
      </c>
      <c r="AA84" s="49" t="str">
        <f>IF(Y84=Z84,"Correcto","Pendiente")</f>
        <v>Correcto</v>
      </c>
      <c r="AB84" s="49"/>
    </row>
    <row r="85" spans="1:28" ht="12.95" customHeight="1" x14ac:dyDescent="0.2">
      <c r="A85" s="20">
        <v>593</v>
      </c>
      <c r="B85" s="20">
        <v>593051</v>
      </c>
      <c r="C85" s="21" t="s">
        <v>85</v>
      </c>
      <c r="D85" s="17">
        <v>0</v>
      </c>
      <c r="E85" s="6">
        <v>6</v>
      </c>
      <c r="F85" s="6">
        <v>0</v>
      </c>
      <c r="G85" s="6">
        <v>6</v>
      </c>
      <c r="H85" s="6">
        <v>6</v>
      </c>
      <c r="I85" s="9"/>
      <c r="J85" s="14">
        <f>+K85/E85</f>
        <v>0.66666666666666663</v>
      </c>
      <c r="K85" s="6">
        <v>4</v>
      </c>
      <c r="L85" s="6">
        <v>0</v>
      </c>
      <c r="M85" s="6">
        <v>4</v>
      </c>
      <c r="N85" s="6">
        <v>4</v>
      </c>
      <c r="O85" s="9"/>
      <c r="P85" s="9"/>
      <c r="Q85" s="6">
        <v>4</v>
      </c>
      <c r="R85" s="9"/>
      <c r="S85" s="7">
        <f>SUM(P85:R85)</f>
        <v>4</v>
      </c>
      <c r="T85" s="10" t="str">
        <f>IF(-(+N85+O85-P85-Q85-R85)&lt;1,"",-(+N85+O85-P85-Q85-R85))</f>
        <v/>
      </c>
      <c r="U85" s="10" t="str">
        <f>IF(-(+N85-P85-Q85-R85)&lt;1,"",-(+N85-P85-Q85-R85))</f>
        <v/>
      </c>
      <c r="V85" s="51" t="s">
        <v>180</v>
      </c>
      <c r="W85" s="47">
        <v>0</v>
      </c>
      <c r="X85" s="51" t="s">
        <v>184</v>
      </c>
      <c r="Y85" s="47">
        <v>0</v>
      </c>
      <c r="Z85" s="48">
        <v>0</v>
      </c>
      <c r="AA85" s="49" t="str">
        <f>IF(Y85=Z85,"Correcto","Pendiente")</f>
        <v>Correcto</v>
      </c>
      <c r="AB85" s="49"/>
    </row>
    <row r="86" spans="1:28" ht="12.95" customHeight="1" x14ac:dyDescent="0.2">
      <c r="A86" s="20">
        <v>593</v>
      </c>
      <c r="B86" s="20">
        <v>593057</v>
      </c>
      <c r="C86" s="21" t="s">
        <v>86</v>
      </c>
      <c r="D86" s="17">
        <v>0</v>
      </c>
      <c r="E86" s="6">
        <v>1</v>
      </c>
      <c r="F86" s="6">
        <v>0</v>
      </c>
      <c r="G86" s="6">
        <v>1</v>
      </c>
      <c r="H86" s="6">
        <v>1</v>
      </c>
      <c r="I86" s="9"/>
      <c r="J86" s="14">
        <f>+K86/E86</f>
        <v>1</v>
      </c>
      <c r="K86" s="6">
        <v>1</v>
      </c>
      <c r="L86" s="6">
        <v>0</v>
      </c>
      <c r="M86" s="6">
        <v>1</v>
      </c>
      <c r="N86" s="6">
        <v>1</v>
      </c>
      <c r="O86" s="9"/>
      <c r="P86" s="9"/>
      <c r="Q86" s="6">
        <v>1</v>
      </c>
      <c r="R86" s="9"/>
      <c r="S86" s="7">
        <f>SUM(P86:R86)</f>
        <v>1</v>
      </c>
      <c r="T86" s="10" t="str">
        <f>IF(-(+N86+O86-P86-Q86-R86)&lt;1,"",-(+N86+O86-P86-Q86-R86))</f>
        <v/>
      </c>
      <c r="U86" s="10" t="str">
        <f>IF(-(+N86-P86-Q86-R86)&lt;1,"",-(+N86-P86-Q86-R86))</f>
        <v/>
      </c>
      <c r="V86" s="51" t="s">
        <v>180</v>
      </c>
      <c r="W86" s="47">
        <v>0</v>
      </c>
      <c r="X86" s="51" t="s">
        <v>184</v>
      </c>
      <c r="Y86" s="47">
        <v>0</v>
      </c>
      <c r="Z86" s="48">
        <v>0</v>
      </c>
      <c r="AA86" s="49" t="str">
        <f>IF(Y86=Z86,"Correcto","Pendiente")</f>
        <v>Correcto</v>
      </c>
      <c r="AB86" s="49"/>
    </row>
    <row r="87" spans="1:28" ht="12.95" customHeight="1" x14ac:dyDescent="0.2">
      <c r="A87" s="20">
        <v>593</v>
      </c>
      <c r="B87" s="20">
        <v>593059</v>
      </c>
      <c r="C87" s="21" t="s">
        <v>87</v>
      </c>
      <c r="D87" s="17">
        <v>0</v>
      </c>
      <c r="E87" s="6">
        <v>2</v>
      </c>
      <c r="F87" s="6">
        <v>0</v>
      </c>
      <c r="G87" s="6">
        <v>2</v>
      </c>
      <c r="H87" s="6">
        <v>2</v>
      </c>
      <c r="I87" s="9"/>
      <c r="J87" s="14">
        <f>+K87/E87</f>
        <v>1</v>
      </c>
      <c r="K87" s="6">
        <v>2</v>
      </c>
      <c r="L87" s="6">
        <v>0</v>
      </c>
      <c r="M87" s="6">
        <v>2</v>
      </c>
      <c r="N87" s="6">
        <v>2</v>
      </c>
      <c r="O87" s="9"/>
      <c r="P87" s="9"/>
      <c r="Q87" s="6">
        <v>2</v>
      </c>
      <c r="R87" s="9"/>
      <c r="S87" s="7">
        <f>SUM(P87:R87)</f>
        <v>2</v>
      </c>
      <c r="T87" s="10" t="str">
        <f>IF(-(+N87+O87-P87-Q87-R87)&lt;1,"",-(+N87+O87-P87-Q87-R87))</f>
        <v/>
      </c>
      <c r="U87" s="10" t="str">
        <f>IF(-(+N87-P87-Q87-R87)&lt;1,"",-(+N87-P87-Q87-R87))</f>
        <v/>
      </c>
      <c r="V87" s="51" t="s">
        <v>180</v>
      </c>
      <c r="W87" s="47">
        <v>0</v>
      </c>
      <c r="X87" s="51" t="s">
        <v>184</v>
      </c>
      <c r="Y87" s="47">
        <v>0</v>
      </c>
      <c r="Z87" s="48">
        <v>0</v>
      </c>
      <c r="AA87" s="49" t="str">
        <f>IF(Y87=Z87,"Correcto","Pendiente")</f>
        <v>Correcto</v>
      </c>
      <c r="AB87" s="49"/>
    </row>
    <row r="88" spans="1:28" ht="12.95" customHeight="1" x14ac:dyDescent="0.2">
      <c r="A88" s="20">
        <v>593</v>
      </c>
      <c r="B88" s="20">
        <v>593061</v>
      </c>
      <c r="C88" s="21" t="s">
        <v>88</v>
      </c>
      <c r="D88" s="17">
        <v>0</v>
      </c>
      <c r="E88" s="6">
        <v>1</v>
      </c>
      <c r="F88" s="6">
        <v>0</v>
      </c>
      <c r="G88" s="6">
        <v>1</v>
      </c>
      <c r="H88" s="6">
        <v>1</v>
      </c>
      <c r="I88" s="9"/>
      <c r="J88" s="14">
        <f>+K88/E88</f>
        <v>2</v>
      </c>
      <c r="K88" s="6">
        <v>2</v>
      </c>
      <c r="L88" s="6">
        <v>0</v>
      </c>
      <c r="M88" s="6">
        <v>2</v>
      </c>
      <c r="N88" s="6">
        <v>2</v>
      </c>
      <c r="O88" s="9"/>
      <c r="P88" s="9"/>
      <c r="Q88" s="6">
        <v>2</v>
      </c>
      <c r="R88" s="9"/>
      <c r="S88" s="7">
        <f>SUM(P88:R88)</f>
        <v>2</v>
      </c>
      <c r="T88" s="10" t="str">
        <f>IF(-(+N88+O88-P88-Q88-R88)&lt;1,"",-(+N88+O88-P88-Q88-R88))</f>
        <v/>
      </c>
      <c r="U88" s="10" t="str">
        <f>IF(-(+N88-P88-Q88-R88)&lt;1,"",-(+N88-P88-Q88-R88))</f>
        <v/>
      </c>
      <c r="V88" s="51" t="s">
        <v>180</v>
      </c>
      <c r="W88" s="47">
        <v>0</v>
      </c>
      <c r="X88" s="51" t="s">
        <v>184</v>
      </c>
      <c r="Y88" s="47">
        <v>0</v>
      </c>
      <c r="Z88" s="48">
        <v>0</v>
      </c>
      <c r="AA88" s="49" t="str">
        <f>IF(Y88=Z88,"Correcto","Pendiente")</f>
        <v>Correcto</v>
      </c>
      <c r="AB88" s="49"/>
    </row>
    <row r="89" spans="1:28" ht="12.95" customHeight="1" x14ac:dyDescent="0.2">
      <c r="A89" s="20">
        <v>593</v>
      </c>
      <c r="B89" s="20">
        <v>593063</v>
      </c>
      <c r="C89" s="21" t="s">
        <v>89</v>
      </c>
      <c r="D89" s="18"/>
      <c r="E89" s="9"/>
      <c r="F89" s="9"/>
      <c r="G89" s="9"/>
      <c r="H89" s="9"/>
      <c r="I89" s="9"/>
      <c r="J89" s="14"/>
      <c r="K89" s="6">
        <v>1</v>
      </c>
      <c r="L89" s="6">
        <v>0</v>
      </c>
      <c r="M89" s="6">
        <v>1</v>
      </c>
      <c r="N89" s="6">
        <v>1</v>
      </c>
      <c r="O89" s="9"/>
      <c r="P89" s="9"/>
      <c r="Q89" s="6">
        <v>1</v>
      </c>
      <c r="R89" s="9"/>
      <c r="S89" s="7">
        <f>SUM(P89:R89)</f>
        <v>1</v>
      </c>
      <c r="T89" s="10" t="str">
        <f>IF(-(+N89+O89-P89-Q89-R89)&lt;1,"",-(+N89+O89-P89-Q89-R89))</f>
        <v/>
      </c>
      <c r="U89" s="10" t="str">
        <f>IF(-(+N89-P89-Q89-R89)&lt;1,"",-(+N89-P89-Q89-R89))</f>
        <v/>
      </c>
      <c r="V89" s="51" t="s">
        <v>180</v>
      </c>
      <c r="W89" s="47">
        <v>0</v>
      </c>
      <c r="X89" s="51" t="s">
        <v>184</v>
      </c>
      <c r="Y89" s="47">
        <v>0</v>
      </c>
      <c r="Z89" s="48">
        <v>0</v>
      </c>
      <c r="AA89" s="49" t="str">
        <f>IF(Y89=Z89,"Correcto","Pendiente")</f>
        <v>Correcto</v>
      </c>
      <c r="AB89" s="49"/>
    </row>
    <row r="90" spans="1:28" ht="12.95" customHeight="1" x14ac:dyDescent="0.2">
      <c r="A90" s="20">
        <v>593</v>
      </c>
      <c r="B90" s="20">
        <v>593075</v>
      </c>
      <c r="C90" s="21" t="s">
        <v>90</v>
      </c>
      <c r="D90" s="17">
        <v>0</v>
      </c>
      <c r="E90" s="6">
        <v>1</v>
      </c>
      <c r="F90" s="6">
        <v>0</v>
      </c>
      <c r="G90" s="6">
        <v>1</v>
      </c>
      <c r="H90" s="6">
        <v>1</v>
      </c>
      <c r="I90" s="9"/>
      <c r="J90" s="14">
        <f>+K90/E90</f>
        <v>1</v>
      </c>
      <c r="K90" s="6">
        <v>1</v>
      </c>
      <c r="L90" s="6">
        <v>0</v>
      </c>
      <c r="M90" s="6">
        <v>1</v>
      </c>
      <c r="N90" s="6">
        <v>1</v>
      </c>
      <c r="O90" s="9"/>
      <c r="P90" s="9"/>
      <c r="Q90" s="6">
        <v>1</v>
      </c>
      <c r="R90" s="9"/>
      <c r="S90" s="7">
        <f>SUM(P90:R90)</f>
        <v>1</v>
      </c>
      <c r="T90" s="10" t="str">
        <f>IF(-(+N90+O90-P90-Q90-R90)&lt;1,"",-(+N90+O90-P90-Q90-R90))</f>
        <v/>
      </c>
      <c r="U90" s="10" t="str">
        <f>IF(-(+N90-P90-Q90-R90)&lt;1,"",-(+N90-P90-Q90-R90))</f>
        <v/>
      </c>
      <c r="V90" s="51" t="s">
        <v>180</v>
      </c>
      <c r="W90" s="47">
        <v>0</v>
      </c>
      <c r="X90" s="51" t="s">
        <v>184</v>
      </c>
      <c r="Y90" s="47">
        <v>0</v>
      </c>
      <c r="Z90" s="48">
        <v>0</v>
      </c>
      <c r="AA90" s="49" t="str">
        <f>IF(Y90=Z90,"Correcto","Pendiente")</f>
        <v>Correcto</v>
      </c>
      <c r="AB90" s="49"/>
    </row>
    <row r="91" spans="1:28" ht="12.95" customHeight="1" x14ac:dyDescent="0.2">
      <c r="A91" s="20">
        <v>593</v>
      </c>
      <c r="B91" s="20">
        <v>593098</v>
      </c>
      <c r="C91" s="21" t="s">
        <v>91</v>
      </c>
      <c r="D91" s="17">
        <v>0</v>
      </c>
      <c r="E91" s="6">
        <v>9</v>
      </c>
      <c r="F91" s="6">
        <v>0</v>
      </c>
      <c r="G91" s="6">
        <v>8</v>
      </c>
      <c r="H91" s="6">
        <v>8</v>
      </c>
      <c r="I91" s="9"/>
      <c r="J91" s="14">
        <f>+K91/E91</f>
        <v>0.55555555555555558</v>
      </c>
      <c r="K91" s="6">
        <v>5</v>
      </c>
      <c r="L91" s="6">
        <v>0</v>
      </c>
      <c r="M91" s="6">
        <v>5</v>
      </c>
      <c r="N91" s="6">
        <v>5</v>
      </c>
      <c r="O91" s="9"/>
      <c r="P91" s="9"/>
      <c r="Q91" s="6">
        <v>5</v>
      </c>
      <c r="R91" s="9"/>
      <c r="S91" s="7">
        <f>SUM(P91:R91)</f>
        <v>5</v>
      </c>
      <c r="T91" s="10" t="str">
        <f>IF(-(+N91+O91-P91-Q91-R91)&lt;1,"",-(+N91+O91-P91-Q91-R91))</f>
        <v/>
      </c>
      <c r="U91" s="10" t="str">
        <f>IF(-(+N91-P91-Q91-R91)&lt;1,"",-(+N91-P91-Q91-R91))</f>
        <v/>
      </c>
      <c r="V91" s="51" t="s">
        <v>180</v>
      </c>
      <c r="W91" s="47">
        <v>0</v>
      </c>
      <c r="X91" s="51" t="s">
        <v>184</v>
      </c>
      <c r="Y91" s="47">
        <v>0</v>
      </c>
      <c r="Z91" s="48">
        <v>0</v>
      </c>
      <c r="AA91" s="49" t="str">
        <f>IF(Y91=Z91,"Correcto","Pendiente")</f>
        <v>Correcto</v>
      </c>
      <c r="AB91" s="49"/>
    </row>
    <row r="92" spans="1:28" ht="12.95" customHeight="1" x14ac:dyDescent="0.2">
      <c r="A92" s="20">
        <v>593</v>
      </c>
      <c r="B92" s="20">
        <v>593711</v>
      </c>
      <c r="C92" s="21" t="s">
        <v>92</v>
      </c>
      <c r="D92" s="17">
        <v>0</v>
      </c>
      <c r="E92" s="6">
        <v>1</v>
      </c>
      <c r="F92" s="6">
        <v>0</v>
      </c>
      <c r="G92" s="6">
        <v>1</v>
      </c>
      <c r="H92" s="6">
        <v>1</v>
      </c>
      <c r="I92" s="9"/>
      <c r="J92" s="14">
        <f>+K92/E92</f>
        <v>0</v>
      </c>
      <c r="K92" s="9"/>
      <c r="L92" s="9"/>
      <c r="M92" s="9"/>
      <c r="N92" s="9"/>
      <c r="O92" s="9"/>
      <c r="P92" s="9"/>
      <c r="Q92" s="9"/>
      <c r="R92" s="9"/>
      <c r="S92" s="7">
        <f>SUM(P92:R92)</f>
        <v>0</v>
      </c>
      <c r="T92" s="10" t="str">
        <f>IF(-(+N92+O92-P92-Q92-R92)&lt;1,"",-(+N92+O92-P92-Q92-R92))</f>
        <v/>
      </c>
      <c r="U92" s="10" t="str">
        <f>IF(-(+N92-P92-Q92-R92)&lt;1,"",-(+N92-P92-Q92-R92))</f>
        <v/>
      </c>
      <c r="V92" s="51" t="s">
        <v>180</v>
      </c>
      <c r="W92" s="47">
        <v>0</v>
      </c>
      <c r="X92" s="51" t="s">
        <v>184</v>
      </c>
      <c r="Y92" s="47">
        <v>0</v>
      </c>
      <c r="Z92" s="48">
        <v>0</v>
      </c>
      <c r="AA92" s="49" t="str">
        <f>IF(Y92=Z92,"Correcto","Pendiente")</f>
        <v>Correcto</v>
      </c>
      <c r="AB92" s="49"/>
    </row>
    <row r="93" spans="1:28" ht="12.95" customHeight="1" x14ac:dyDescent="0.2">
      <c r="A93" s="20">
        <v>593</v>
      </c>
      <c r="B93" s="20">
        <v>593732</v>
      </c>
      <c r="C93" s="21" t="s">
        <v>93</v>
      </c>
      <c r="D93" s="17">
        <v>0</v>
      </c>
      <c r="E93" s="6">
        <v>2</v>
      </c>
      <c r="F93" s="6">
        <v>0</v>
      </c>
      <c r="G93" s="6">
        <v>1</v>
      </c>
      <c r="H93" s="6">
        <v>1</v>
      </c>
      <c r="I93" s="9"/>
      <c r="J93" s="14">
        <f>+K93/E93</f>
        <v>0</v>
      </c>
      <c r="K93" s="9"/>
      <c r="L93" s="9"/>
      <c r="M93" s="9"/>
      <c r="N93" s="9"/>
      <c r="O93" s="9"/>
      <c r="P93" s="9"/>
      <c r="Q93" s="9"/>
      <c r="R93" s="9"/>
      <c r="S93" s="7">
        <f>SUM(P93:R93)</f>
        <v>0</v>
      </c>
      <c r="T93" s="10" t="str">
        <f>IF(-(+N93+O93-P93-Q93-R93)&lt;1,"",-(+N93+O93-P93-Q93-R93))</f>
        <v/>
      </c>
      <c r="U93" s="10" t="str">
        <f>IF(-(+N93-P93-Q93-R93)&lt;1,"",-(+N93-P93-Q93-R93))</f>
        <v/>
      </c>
      <c r="V93" s="51" t="s">
        <v>180</v>
      </c>
      <c r="W93" s="47">
        <v>0</v>
      </c>
      <c r="X93" s="51" t="s">
        <v>184</v>
      </c>
      <c r="Y93" s="47">
        <v>0</v>
      </c>
      <c r="Z93" s="48">
        <v>0</v>
      </c>
      <c r="AA93" s="49" t="str">
        <f>IF(Y93=Z93,"Correcto","Pendiente")</f>
        <v>Correcto</v>
      </c>
      <c r="AB93" s="49"/>
    </row>
    <row r="94" spans="1:28" ht="12.95" customHeight="1" x14ac:dyDescent="0.2">
      <c r="A94" s="20">
        <v>593</v>
      </c>
      <c r="B94" s="20">
        <v>593764</v>
      </c>
      <c r="C94" s="21" t="s">
        <v>94</v>
      </c>
      <c r="D94" s="17">
        <v>0</v>
      </c>
      <c r="E94" s="6">
        <v>1</v>
      </c>
      <c r="F94" s="6">
        <v>0</v>
      </c>
      <c r="G94" s="6">
        <v>1</v>
      </c>
      <c r="H94" s="6">
        <v>1</v>
      </c>
      <c r="I94" s="9"/>
      <c r="J94" s="14">
        <f>+K94/E94</f>
        <v>0</v>
      </c>
      <c r="K94" s="9"/>
      <c r="L94" s="9"/>
      <c r="M94" s="9"/>
      <c r="N94" s="9"/>
      <c r="O94" s="9"/>
      <c r="P94" s="9"/>
      <c r="Q94" s="9"/>
      <c r="R94" s="9"/>
      <c r="S94" s="7">
        <f>SUM(P94:R94)</f>
        <v>0</v>
      </c>
      <c r="T94" s="10" t="str">
        <f>IF(-(+N94+O94-P94-Q94-R94)&lt;1,"",-(+N94+O94-P94-Q94-R94))</f>
        <v/>
      </c>
      <c r="U94" s="10" t="str">
        <f>IF(-(+N94-P94-Q94-R94)&lt;1,"",-(+N94-P94-Q94-R94))</f>
        <v/>
      </c>
      <c r="V94" s="51" t="s">
        <v>180</v>
      </c>
      <c r="W94" s="47">
        <v>0</v>
      </c>
      <c r="X94" s="51" t="s">
        <v>184</v>
      </c>
      <c r="Y94" s="47">
        <v>0</v>
      </c>
      <c r="Z94" s="48">
        <v>0</v>
      </c>
      <c r="AA94" s="49" t="str">
        <f>IF(Y94=Z94,"Correcto","Pendiente")</f>
        <v>Correcto</v>
      </c>
      <c r="AB94" s="49"/>
    </row>
    <row r="95" spans="1:28" ht="12.95" customHeight="1" x14ac:dyDescent="0.2">
      <c r="A95" s="20">
        <v>593</v>
      </c>
      <c r="B95" s="20">
        <v>593767</v>
      </c>
      <c r="C95" s="21" t="s">
        <v>95</v>
      </c>
      <c r="D95" s="17">
        <v>0</v>
      </c>
      <c r="E95" s="6">
        <v>2</v>
      </c>
      <c r="F95" s="6">
        <v>0</v>
      </c>
      <c r="G95" s="6">
        <v>2</v>
      </c>
      <c r="H95" s="6">
        <v>2</v>
      </c>
      <c r="I95" s="9"/>
      <c r="J95" s="14">
        <f>+K95/E95</f>
        <v>0</v>
      </c>
      <c r="K95" s="9"/>
      <c r="L95" s="9"/>
      <c r="M95" s="9"/>
      <c r="N95" s="9"/>
      <c r="O95" s="9"/>
      <c r="P95" s="9"/>
      <c r="Q95" s="9"/>
      <c r="R95" s="9"/>
      <c r="S95" s="7">
        <f>SUM(P95:R95)</f>
        <v>0</v>
      </c>
      <c r="T95" s="10" t="str">
        <f>IF(-(+N95+O95-P95-Q95-R95)&lt;1,"",-(+N95+O95-P95-Q95-R95))</f>
        <v/>
      </c>
      <c r="U95" s="10" t="str">
        <f>IF(-(+N95-P95-Q95-R95)&lt;1,"",-(+N95-P95-Q95-R95))</f>
        <v/>
      </c>
      <c r="V95" s="51" t="s">
        <v>180</v>
      </c>
      <c r="W95" s="47">
        <v>0</v>
      </c>
      <c r="X95" s="51" t="s">
        <v>184</v>
      </c>
      <c r="Y95" s="47">
        <v>0</v>
      </c>
      <c r="Z95" s="48">
        <v>0</v>
      </c>
      <c r="AA95" s="49" t="str">
        <f>IF(Y95=Z95,"Correcto","Pendiente")</f>
        <v>Correcto</v>
      </c>
      <c r="AB95" s="49"/>
    </row>
    <row r="96" spans="1:28" ht="12.95" customHeight="1" x14ac:dyDescent="0.2">
      <c r="A96" s="20">
        <v>593</v>
      </c>
      <c r="B96" s="20">
        <v>593775</v>
      </c>
      <c r="C96" s="21" t="s">
        <v>96</v>
      </c>
      <c r="D96" s="17">
        <v>0</v>
      </c>
      <c r="E96" s="6">
        <v>1</v>
      </c>
      <c r="F96" s="6">
        <v>0</v>
      </c>
      <c r="G96" s="6">
        <v>1</v>
      </c>
      <c r="H96" s="6">
        <v>1</v>
      </c>
      <c r="I96" s="9"/>
      <c r="J96" s="14">
        <f>+K96/E96</f>
        <v>0</v>
      </c>
      <c r="K96" s="9"/>
      <c r="L96" s="9"/>
      <c r="M96" s="9"/>
      <c r="N96" s="9"/>
      <c r="O96" s="9"/>
      <c r="P96" s="9"/>
      <c r="Q96" s="9"/>
      <c r="R96" s="9"/>
      <c r="S96" s="7">
        <f>SUM(P96:R96)</f>
        <v>0</v>
      </c>
      <c r="T96" s="10" t="str">
        <f>IF(-(+N96+O96-P96-Q96-R96)&lt;1,"",-(+N96+O96-P96-Q96-R96))</f>
        <v/>
      </c>
      <c r="U96" s="10" t="str">
        <f>IF(-(+N96-P96-Q96-R96)&lt;1,"",-(+N96-P96-Q96-R96))</f>
        <v/>
      </c>
      <c r="V96" s="51" t="s">
        <v>180</v>
      </c>
      <c r="W96" s="47">
        <v>0</v>
      </c>
      <c r="X96" s="51" t="s">
        <v>184</v>
      </c>
      <c r="Y96" s="47">
        <v>0</v>
      </c>
      <c r="Z96" s="48">
        <v>0</v>
      </c>
      <c r="AA96" s="49" t="str">
        <f>IF(Y96=Z96,"Correcto","Pendiente")</f>
        <v>Correcto</v>
      </c>
      <c r="AB96" s="49"/>
    </row>
    <row r="97" spans="1:28" ht="12.95" customHeight="1" x14ac:dyDescent="0.2">
      <c r="A97" s="20">
        <v>593</v>
      </c>
      <c r="B97" s="20">
        <v>593776</v>
      </c>
      <c r="C97" s="21" t="s">
        <v>97</v>
      </c>
      <c r="D97" s="17">
        <v>0</v>
      </c>
      <c r="E97" s="6">
        <v>1</v>
      </c>
      <c r="F97" s="6">
        <v>0</v>
      </c>
      <c r="G97" s="6">
        <v>1</v>
      </c>
      <c r="H97" s="6">
        <v>1</v>
      </c>
      <c r="I97" s="9"/>
      <c r="J97" s="14">
        <f>+K97/E97</f>
        <v>0</v>
      </c>
      <c r="K97" s="9"/>
      <c r="L97" s="9"/>
      <c r="M97" s="9"/>
      <c r="N97" s="9"/>
      <c r="O97" s="9"/>
      <c r="P97" s="9"/>
      <c r="Q97" s="9"/>
      <c r="R97" s="9"/>
      <c r="S97" s="7">
        <f>SUM(P97:R97)</f>
        <v>0</v>
      </c>
      <c r="T97" s="10" t="str">
        <f>IF(-(+N97+O97-P97-Q97-R97)&lt;1,"",-(+N97+O97-P97-Q97-R97))</f>
        <v/>
      </c>
      <c r="U97" s="10" t="str">
        <f>IF(-(+N97-P97-Q97-R97)&lt;1,"",-(+N97-P97-Q97-R97))</f>
        <v/>
      </c>
      <c r="V97" s="51" t="s">
        <v>180</v>
      </c>
      <c r="W97" s="47">
        <v>0</v>
      </c>
      <c r="X97" s="51" t="s">
        <v>184</v>
      </c>
      <c r="Y97" s="47">
        <v>0</v>
      </c>
      <c r="Z97" s="48">
        <v>0</v>
      </c>
      <c r="AA97" s="49" t="str">
        <f>IF(Y97=Z97,"Correcto","Pendiente")</f>
        <v>Correcto</v>
      </c>
      <c r="AB97" s="49"/>
    </row>
    <row r="98" spans="1:28" ht="12.95" customHeight="1" x14ac:dyDescent="0.2">
      <c r="A98" s="20">
        <v>594</v>
      </c>
      <c r="B98" s="20">
        <v>594401</v>
      </c>
      <c r="C98" s="21" t="s">
        <v>92</v>
      </c>
      <c r="D98" s="17">
        <v>0</v>
      </c>
      <c r="E98" s="6">
        <v>1</v>
      </c>
      <c r="F98" s="6">
        <v>0</v>
      </c>
      <c r="G98" s="6">
        <v>1</v>
      </c>
      <c r="H98" s="6">
        <v>1</v>
      </c>
      <c r="I98" s="9"/>
      <c r="J98" s="14">
        <f>+K98/E98</f>
        <v>1</v>
      </c>
      <c r="K98" s="6">
        <v>1</v>
      </c>
      <c r="L98" s="6">
        <v>1</v>
      </c>
      <c r="M98" s="6">
        <v>0</v>
      </c>
      <c r="N98" s="9"/>
      <c r="O98" s="9"/>
      <c r="P98" s="9"/>
      <c r="Q98" s="9"/>
      <c r="R98" s="9"/>
      <c r="S98" s="7">
        <f>SUM(P98:R98)</f>
        <v>0</v>
      </c>
      <c r="T98" s="10" t="str">
        <f>IF(-(+N98+O98-P98-Q98-R98)&lt;1,"",-(+N98+O98-P98-Q98-R98))</f>
        <v/>
      </c>
      <c r="U98" s="10" t="str">
        <f>IF(-(+N98-P98-Q98-R98)&lt;1,"",-(+N98-P98-Q98-R98))</f>
        <v/>
      </c>
      <c r="V98" s="51" t="s">
        <v>180</v>
      </c>
      <c r="W98" s="47">
        <v>0</v>
      </c>
      <c r="X98" s="51" t="s">
        <v>184</v>
      </c>
      <c r="Y98" s="47">
        <v>0</v>
      </c>
      <c r="Z98" s="48">
        <v>0</v>
      </c>
      <c r="AA98" s="49" t="str">
        <f>IF(Y98=Z98,"Correcto","Pendiente")</f>
        <v>Correcto</v>
      </c>
      <c r="AB98" s="49"/>
    </row>
    <row r="99" spans="1:28" ht="12.95" customHeight="1" x14ac:dyDescent="0.2">
      <c r="A99" s="20">
        <v>594</v>
      </c>
      <c r="B99" s="20">
        <v>594402</v>
      </c>
      <c r="C99" s="21" t="s">
        <v>98</v>
      </c>
      <c r="D99" s="17">
        <v>0</v>
      </c>
      <c r="E99" s="6">
        <v>1</v>
      </c>
      <c r="F99" s="6">
        <v>0</v>
      </c>
      <c r="G99" s="6">
        <v>1</v>
      </c>
      <c r="H99" s="6">
        <v>1</v>
      </c>
      <c r="I99" s="9"/>
      <c r="J99" s="14">
        <f>+K99/E99</f>
        <v>0</v>
      </c>
      <c r="K99" s="9"/>
      <c r="L99" s="9"/>
      <c r="M99" s="9"/>
      <c r="N99" s="9"/>
      <c r="O99" s="9"/>
      <c r="P99" s="9"/>
      <c r="Q99" s="9"/>
      <c r="R99" s="9"/>
      <c r="S99" s="7">
        <f>SUM(P99:R99)</f>
        <v>0</v>
      </c>
      <c r="T99" s="10" t="str">
        <f>IF(-(+N99+O99-P99-Q99-R99)&lt;1,"",-(+N99+O99-P99-Q99-R99))</f>
        <v/>
      </c>
      <c r="U99" s="10" t="str">
        <f>IF(-(+N99-P99-Q99-R99)&lt;1,"",-(+N99-P99-Q99-R99))</f>
        <v/>
      </c>
      <c r="V99" s="51" t="s">
        <v>180</v>
      </c>
      <c r="W99" s="47">
        <v>0</v>
      </c>
      <c r="X99" s="51" t="s">
        <v>184</v>
      </c>
      <c r="Y99" s="47">
        <v>0</v>
      </c>
      <c r="Z99" s="48">
        <v>0</v>
      </c>
      <c r="AA99" s="49" t="str">
        <f>IF(Y99=Z99,"Correcto","Pendiente")</f>
        <v>Correcto</v>
      </c>
      <c r="AB99" s="49"/>
    </row>
    <row r="100" spans="1:28" ht="12.95" customHeight="1" x14ac:dyDescent="0.2">
      <c r="A100" s="20">
        <v>594</v>
      </c>
      <c r="B100" s="20">
        <v>594403</v>
      </c>
      <c r="C100" s="21" t="s">
        <v>77</v>
      </c>
      <c r="D100" s="17">
        <v>0</v>
      </c>
      <c r="E100" s="6">
        <v>2</v>
      </c>
      <c r="F100" s="6">
        <v>1</v>
      </c>
      <c r="G100" s="6">
        <v>1</v>
      </c>
      <c r="H100" s="6">
        <v>1</v>
      </c>
      <c r="I100" s="9"/>
      <c r="J100" s="14">
        <f>+K100/E100</f>
        <v>1</v>
      </c>
      <c r="K100" s="6">
        <v>2</v>
      </c>
      <c r="L100" s="6">
        <v>1</v>
      </c>
      <c r="M100" s="6">
        <v>1</v>
      </c>
      <c r="N100" s="6">
        <v>1</v>
      </c>
      <c r="O100" s="9"/>
      <c r="P100" s="9"/>
      <c r="Q100" s="6">
        <v>1</v>
      </c>
      <c r="R100" s="9"/>
      <c r="S100" s="7">
        <f>SUM(P100:R100)</f>
        <v>1</v>
      </c>
      <c r="T100" s="10" t="str">
        <f>IF(-(+N100+O100-P100-Q100-R100)&lt;1,"",-(+N100+O100-P100-Q100-R100))</f>
        <v/>
      </c>
      <c r="U100" s="10" t="str">
        <f>IF(-(+N100-P100-Q100-R100)&lt;1,"",-(+N100-P100-Q100-R100))</f>
        <v/>
      </c>
      <c r="V100" s="51" t="s">
        <v>180</v>
      </c>
      <c r="W100" s="47">
        <v>0</v>
      </c>
      <c r="X100" s="51" t="s">
        <v>184</v>
      </c>
      <c r="Y100" s="47">
        <v>0</v>
      </c>
      <c r="Z100" s="48">
        <v>0</v>
      </c>
      <c r="AA100" s="49" t="str">
        <f>IF(Y100=Z100,"Correcto","Pendiente")</f>
        <v>Correcto</v>
      </c>
      <c r="AB100" s="49"/>
    </row>
    <row r="101" spans="1:28" ht="12.95" customHeight="1" x14ac:dyDescent="0.2">
      <c r="A101" s="20">
        <v>594</v>
      </c>
      <c r="B101" s="20">
        <v>594404</v>
      </c>
      <c r="C101" s="21" t="s">
        <v>78</v>
      </c>
      <c r="D101" s="17">
        <v>0</v>
      </c>
      <c r="E101" s="6">
        <v>7</v>
      </c>
      <c r="F101" s="6">
        <v>6</v>
      </c>
      <c r="G101" s="6">
        <v>1</v>
      </c>
      <c r="H101" s="6">
        <v>1</v>
      </c>
      <c r="I101" s="9"/>
      <c r="J101" s="14">
        <f>+K101/E101</f>
        <v>0.8571428571428571</v>
      </c>
      <c r="K101" s="6">
        <v>6</v>
      </c>
      <c r="L101" s="6">
        <v>5</v>
      </c>
      <c r="M101" s="6">
        <v>1</v>
      </c>
      <c r="N101" s="6">
        <v>1</v>
      </c>
      <c r="O101" s="9"/>
      <c r="P101" s="9"/>
      <c r="Q101" s="6">
        <v>1</v>
      </c>
      <c r="R101" s="9"/>
      <c r="S101" s="7">
        <f>SUM(P101:R101)</f>
        <v>1</v>
      </c>
      <c r="T101" s="10" t="str">
        <f>IF(-(+N101+O101-P101-Q101-R101)&lt;1,"",-(+N101+O101-P101-Q101-R101))</f>
        <v/>
      </c>
      <c r="U101" s="10" t="str">
        <f>IF(-(+N101-P101-Q101-R101)&lt;1,"",-(+N101-P101-Q101-R101))</f>
        <v/>
      </c>
      <c r="V101" s="51" t="s">
        <v>180</v>
      </c>
      <c r="W101" s="47">
        <v>0</v>
      </c>
      <c r="X101" s="51" t="s">
        <v>184</v>
      </c>
      <c r="Y101" s="47">
        <v>0</v>
      </c>
      <c r="Z101" s="48">
        <v>0</v>
      </c>
      <c r="AA101" s="49" t="str">
        <f>IF(Y101=Z101,"Correcto","Pendiente")</f>
        <v>Correcto</v>
      </c>
      <c r="AB101" s="49"/>
    </row>
    <row r="102" spans="1:28" ht="12.95" customHeight="1" x14ac:dyDescent="0.2">
      <c r="A102" s="20">
        <v>594</v>
      </c>
      <c r="B102" s="20">
        <v>594405</v>
      </c>
      <c r="C102" s="21" t="s">
        <v>99</v>
      </c>
      <c r="D102" s="17">
        <v>0</v>
      </c>
      <c r="E102" s="6">
        <v>2</v>
      </c>
      <c r="F102" s="6">
        <v>1</v>
      </c>
      <c r="G102" s="6">
        <v>2</v>
      </c>
      <c r="H102" s="6">
        <v>2</v>
      </c>
      <c r="I102" s="9"/>
      <c r="J102" s="14">
        <f>+K102/E102</f>
        <v>0.5</v>
      </c>
      <c r="K102" s="6">
        <v>1</v>
      </c>
      <c r="L102" s="6">
        <v>1</v>
      </c>
      <c r="M102" s="6">
        <v>0</v>
      </c>
      <c r="N102" s="9"/>
      <c r="O102" s="9"/>
      <c r="P102" s="9"/>
      <c r="Q102" s="9"/>
      <c r="R102" s="9"/>
      <c r="S102" s="7">
        <f>SUM(P102:R102)</f>
        <v>0</v>
      </c>
      <c r="T102" s="10" t="str">
        <f>IF(-(+N102+O102-P102-Q102-R102)&lt;1,"",-(+N102+O102-P102-Q102-R102))</f>
        <v/>
      </c>
      <c r="U102" s="10" t="str">
        <f>IF(-(+N102-P102-Q102-R102)&lt;1,"",-(+N102-P102-Q102-R102))</f>
        <v/>
      </c>
      <c r="V102" s="51" t="s">
        <v>180</v>
      </c>
      <c r="W102" s="47">
        <v>0</v>
      </c>
      <c r="X102" s="51" t="s">
        <v>184</v>
      </c>
      <c r="Y102" s="47">
        <v>0</v>
      </c>
      <c r="Z102" s="48">
        <v>0</v>
      </c>
      <c r="AA102" s="49" t="str">
        <f>IF(Y102=Z102,"Correcto","Pendiente")</f>
        <v>Correcto</v>
      </c>
      <c r="AB102" s="49"/>
    </row>
    <row r="103" spans="1:28" ht="12.95" customHeight="1" x14ac:dyDescent="0.2">
      <c r="A103" s="20">
        <v>594</v>
      </c>
      <c r="B103" s="20">
        <v>594406</v>
      </c>
      <c r="C103" s="21" t="s">
        <v>100</v>
      </c>
      <c r="D103" s="17">
        <v>0</v>
      </c>
      <c r="E103" s="6">
        <v>2</v>
      </c>
      <c r="F103" s="6">
        <v>1</v>
      </c>
      <c r="G103" s="6">
        <v>1</v>
      </c>
      <c r="H103" s="6">
        <v>1</v>
      </c>
      <c r="I103" s="9"/>
      <c r="J103" s="14">
        <f>+K103/E103</f>
        <v>0.5</v>
      </c>
      <c r="K103" s="6">
        <v>1</v>
      </c>
      <c r="L103" s="6">
        <v>1</v>
      </c>
      <c r="M103" s="6">
        <v>0</v>
      </c>
      <c r="N103" s="9"/>
      <c r="O103" s="9"/>
      <c r="P103" s="9"/>
      <c r="Q103" s="9"/>
      <c r="R103" s="9"/>
      <c r="S103" s="7">
        <f>SUM(P103:R103)</f>
        <v>0</v>
      </c>
      <c r="T103" s="10" t="str">
        <f>IF(-(+N103+O103-P103-Q103-R103)&lt;1,"",-(+N103+O103-P103-Q103-R103))</f>
        <v/>
      </c>
      <c r="U103" s="10" t="str">
        <f>IF(-(+N103-P103-Q103-R103)&lt;1,"",-(+N103-P103-Q103-R103))</f>
        <v/>
      </c>
      <c r="V103" s="51" t="s">
        <v>180</v>
      </c>
      <c r="W103" s="47">
        <v>0</v>
      </c>
      <c r="X103" s="51" t="s">
        <v>184</v>
      </c>
      <c r="Y103" s="47">
        <v>0</v>
      </c>
      <c r="Z103" s="48">
        <v>0</v>
      </c>
      <c r="AA103" s="49" t="str">
        <f>IF(Y103=Z103,"Correcto","Pendiente")</f>
        <v>Correcto</v>
      </c>
      <c r="AB103" s="49"/>
    </row>
    <row r="104" spans="1:28" ht="12.95" customHeight="1" x14ac:dyDescent="0.2">
      <c r="A104" s="20">
        <v>594</v>
      </c>
      <c r="B104" s="20">
        <v>594407</v>
      </c>
      <c r="C104" s="21" t="s">
        <v>101</v>
      </c>
      <c r="D104" s="17">
        <v>0</v>
      </c>
      <c r="E104" s="6">
        <v>1</v>
      </c>
      <c r="F104" s="6">
        <v>1</v>
      </c>
      <c r="G104" s="6">
        <v>0</v>
      </c>
      <c r="H104" s="9"/>
      <c r="I104" s="9"/>
      <c r="J104" s="14">
        <f>+K104/E104</f>
        <v>1</v>
      </c>
      <c r="K104" s="6">
        <v>1</v>
      </c>
      <c r="L104" s="6">
        <v>1</v>
      </c>
      <c r="M104" s="6">
        <v>0</v>
      </c>
      <c r="N104" s="9"/>
      <c r="O104" s="9"/>
      <c r="P104" s="9"/>
      <c r="Q104" s="9"/>
      <c r="R104" s="9"/>
      <c r="S104" s="7">
        <f>SUM(P104:R104)</f>
        <v>0</v>
      </c>
      <c r="T104" s="10" t="str">
        <f>IF(-(+N104+O104-P104-Q104-R104)&lt;1,"",-(+N104+O104-P104-Q104-R104))</f>
        <v/>
      </c>
      <c r="U104" s="10" t="str">
        <f>IF(-(+N104-P104-Q104-R104)&lt;1,"",-(+N104-P104-Q104-R104))</f>
        <v/>
      </c>
      <c r="V104" s="51" t="s">
        <v>180</v>
      </c>
      <c r="W104" s="47">
        <v>0</v>
      </c>
      <c r="X104" s="51" t="s">
        <v>184</v>
      </c>
      <c r="Y104" s="47">
        <v>0</v>
      </c>
      <c r="Z104" s="48">
        <v>0</v>
      </c>
      <c r="AA104" s="49" t="str">
        <f>IF(Y104=Z104,"Correcto","Pendiente")</f>
        <v>Correcto</v>
      </c>
      <c r="AB104" s="49"/>
    </row>
    <row r="105" spans="1:28" ht="12.95" customHeight="1" x14ac:dyDescent="0.2">
      <c r="A105" s="20">
        <v>594</v>
      </c>
      <c r="B105" s="20">
        <v>594408</v>
      </c>
      <c r="C105" s="21" t="s">
        <v>81</v>
      </c>
      <c r="D105" s="17">
        <v>0</v>
      </c>
      <c r="E105" s="6">
        <v>2</v>
      </c>
      <c r="F105" s="6">
        <v>1</v>
      </c>
      <c r="G105" s="6">
        <v>1</v>
      </c>
      <c r="H105" s="6">
        <v>1</v>
      </c>
      <c r="I105" s="9"/>
      <c r="J105" s="14">
        <f>+K105/E105</f>
        <v>0.5</v>
      </c>
      <c r="K105" s="6">
        <v>1</v>
      </c>
      <c r="L105" s="6">
        <v>1</v>
      </c>
      <c r="M105" s="6">
        <v>0</v>
      </c>
      <c r="N105" s="9"/>
      <c r="O105" s="9"/>
      <c r="P105" s="9"/>
      <c r="Q105" s="9"/>
      <c r="R105" s="9"/>
      <c r="S105" s="7">
        <f>SUM(P105:R105)</f>
        <v>0</v>
      </c>
      <c r="T105" s="10" t="str">
        <f>IF(-(+N105+O105-P105-Q105-R105)&lt;1,"",-(+N105+O105-P105-Q105-R105))</f>
        <v/>
      </c>
      <c r="U105" s="10" t="str">
        <f>IF(-(+N105-P105-Q105-R105)&lt;1,"",-(+N105-P105-Q105-R105))</f>
        <v/>
      </c>
      <c r="V105" s="51" t="s">
        <v>180</v>
      </c>
      <c r="W105" s="47">
        <v>0</v>
      </c>
      <c r="X105" s="51" t="s">
        <v>184</v>
      </c>
      <c r="Y105" s="47">
        <v>0</v>
      </c>
      <c r="Z105" s="48">
        <v>0</v>
      </c>
      <c r="AA105" s="49" t="str">
        <f>IF(Y105=Z105,"Correcto","Pendiente")</f>
        <v>Correcto</v>
      </c>
      <c r="AB105" s="49"/>
    </row>
    <row r="106" spans="1:28" ht="12.95" customHeight="1" x14ac:dyDescent="0.2">
      <c r="A106" s="20">
        <v>594</v>
      </c>
      <c r="B106" s="20">
        <v>594410</v>
      </c>
      <c r="C106" s="21" t="s">
        <v>82</v>
      </c>
      <c r="D106" s="17">
        <v>0</v>
      </c>
      <c r="E106" s="6">
        <v>9</v>
      </c>
      <c r="F106" s="6">
        <v>5</v>
      </c>
      <c r="G106" s="6">
        <v>5</v>
      </c>
      <c r="H106" s="6">
        <v>5</v>
      </c>
      <c r="I106" s="9"/>
      <c r="J106" s="14">
        <f>+K106/E106</f>
        <v>0.44444444444444442</v>
      </c>
      <c r="K106" s="6">
        <v>4</v>
      </c>
      <c r="L106" s="6">
        <v>3</v>
      </c>
      <c r="M106" s="6">
        <v>1</v>
      </c>
      <c r="N106" s="6">
        <v>1</v>
      </c>
      <c r="O106" s="9"/>
      <c r="P106" s="9"/>
      <c r="Q106" s="6">
        <v>1</v>
      </c>
      <c r="R106" s="9"/>
      <c r="S106" s="7">
        <f>SUM(P106:R106)</f>
        <v>1</v>
      </c>
      <c r="T106" s="10" t="str">
        <f>IF(-(+N106+O106-P106-Q106-R106)&lt;1,"",-(+N106+O106-P106-Q106-R106))</f>
        <v/>
      </c>
      <c r="U106" s="10" t="str">
        <f>IF(-(+N106-P106-Q106-R106)&lt;1,"",-(+N106-P106-Q106-R106))</f>
        <v/>
      </c>
      <c r="V106" s="51" t="s">
        <v>180</v>
      </c>
      <c r="W106" s="47">
        <v>0</v>
      </c>
      <c r="X106" s="51" t="s">
        <v>184</v>
      </c>
      <c r="Y106" s="47">
        <v>0</v>
      </c>
      <c r="Z106" s="48">
        <v>0</v>
      </c>
      <c r="AA106" s="49" t="str">
        <f>IF(Y106=Z106,"Correcto","Pendiente")</f>
        <v>Correcto</v>
      </c>
      <c r="AB106" s="49"/>
    </row>
    <row r="107" spans="1:28" ht="12.95" customHeight="1" x14ac:dyDescent="0.2">
      <c r="A107" s="20">
        <v>594</v>
      </c>
      <c r="B107" s="20">
        <v>594412</v>
      </c>
      <c r="C107" s="21" t="s">
        <v>102</v>
      </c>
      <c r="D107" s="17">
        <v>0</v>
      </c>
      <c r="E107" s="6">
        <v>6</v>
      </c>
      <c r="F107" s="6">
        <v>4</v>
      </c>
      <c r="G107" s="6">
        <v>2</v>
      </c>
      <c r="H107" s="6">
        <v>2</v>
      </c>
      <c r="I107" s="9"/>
      <c r="J107" s="14">
        <f>+K107/E107</f>
        <v>0.66666666666666663</v>
      </c>
      <c r="K107" s="6">
        <v>4</v>
      </c>
      <c r="L107" s="6">
        <v>2</v>
      </c>
      <c r="M107" s="6">
        <v>2</v>
      </c>
      <c r="N107" s="6">
        <v>2</v>
      </c>
      <c r="O107" s="9"/>
      <c r="P107" s="9"/>
      <c r="Q107" s="6">
        <v>2</v>
      </c>
      <c r="R107" s="9"/>
      <c r="S107" s="7">
        <f>SUM(P107:R107)</f>
        <v>2</v>
      </c>
      <c r="T107" s="10" t="str">
        <f>IF(-(+N107+O107-P107-Q107-R107)&lt;1,"",-(+N107+O107-P107-Q107-R107))</f>
        <v/>
      </c>
      <c r="U107" s="10" t="str">
        <f>IF(-(+N107-P107-Q107-R107)&lt;1,"",-(+N107-P107-Q107-R107))</f>
        <v/>
      </c>
      <c r="V107" s="51" t="s">
        <v>180</v>
      </c>
      <c r="W107" s="47">
        <v>0</v>
      </c>
      <c r="X107" s="51" t="s">
        <v>184</v>
      </c>
      <c r="Y107" s="47">
        <v>0</v>
      </c>
      <c r="Z107" s="48">
        <v>0</v>
      </c>
      <c r="AA107" s="49" t="str">
        <f>IF(Y107=Z107,"Correcto","Pendiente")</f>
        <v>Correcto</v>
      </c>
      <c r="AB107" s="49"/>
    </row>
    <row r="108" spans="1:28" ht="12.95" customHeight="1" x14ac:dyDescent="0.2">
      <c r="A108" s="20">
        <v>594</v>
      </c>
      <c r="B108" s="20">
        <v>594414</v>
      </c>
      <c r="C108" s="21" t="s">
        <v>83</v>
      </c>
      <c r="D108" s="17">
        <v>0</v>
      </c>
      <c r="E108" s="6">
        <v>10</v>
      </c>
      <c r="F108" s="6">
        <v>6</v>
      </c>
      <c r="G108" s="6">
        <v>3</v>
      </c>
      <c r="H108" s="6">
        <v>3</v>
      </c>
      <c r="I108" s="9"/>
      <c r="J108" s="14">
        <f>+K108/E108</f>
        <v>0.7</v>
      </c>
      <c r="K108" s="6">
        <v>7</v>
      </c>
      <c r="L108" s="6">
        <v>4</v>
      </c>
      <c r="M108" s="6">
        <v>3</v>
      </c>
      <c r="N108" s="6">
        <v>3</v>
      </c>
      <c r="O108" s="9"/>
      <c r="P108" s="9"/>
      <c r="Q108" s="6">
        <v>3</v>
      </c>
      <c r="R108" s="9"/>
      <c r="S108" s="7">
        <f>SUM(P108:R108)</f>
        <v>3</v>
      </c>
      <c r="T108" s="10" t="str">
        <f>IF(-(+N108+O108-P108-Q108-R108)&lt;1,"",-(+N108+O108-P108-Q108-R108))</f>
        <v/>
      </c>
      <c r="U108" s="10" t="str">
        <f>IF(-(+N108-P108-Q108-R108)&lt;1,"",-(+N108-P108-Q108-R108))</f>
        <v/>
      </c>
      <c r="V108" s="51" t="s">
        <v>180</v>
      </c>
      <c r="W108" s="47">
        <v>0</v>
      </c>
      <c r="X108" s="51" t="s">
        <v>184</v>
      </c>
      <c r="Y108" s="47">
        <v>0</v>
      </c>
      <c r="Z108" s="48">
        <v>0</v>
      </c>
      <c r="AA108" s="49" t="str">
        <f>IF(Y108=Z108,"Correcto","Pendiente")</f>
        <v>Correcto</v>
      </c>
      <c r="AB108" s="49"/>
    </row>
    <row r="109" spans="1:28" ht="12.95" customHeight="1" x14ac:dyDescent="0.2">
      <c r="A109" s="20">
        <v>594</v>
      </c>
      <c r="B109" s="20">
        <v>594416</v>
      </c>
      <c r="C109" s="21" t="s">
        <v>103</v>
      </c>
      <c r="D109" s="17">
        <v>0</v>
      </c>
      <c r="E109" s="6">
        <v>2</v>
      </c>
      <c r="F109" s="6">
        <v>1</v>
      </c>
      <c r="G109" s="6">
        <v>1</v>
      </c>
      <c r="H109" s="6">
        <v>1</v>
      </c>
      <c r="I109" s="9"/>
      <c r="J109" s="14">
        <f>+K109/E109</f>
        <v>0.5</v>
      </c>
      <c r="K109" s="6">
        <v>1</v>
      </c>
      <c r="L109" s="6">
        <v>1</v>
      </c>
      <c r="M109" s="6">
        <v>0</v>
      </c>
      <c r="N109" s="9"/>
      <c r="O109" s="9"/>
      <c r="P109" s="9"/>
      <c r="Q109" s="9"/>
      <c r="R109" s="9"/>
      <c r="S109" s="7">
        <f>SUM(P109:R109)</f>
        <v>0</v>
      </c>
      <c r="T109" s="10" t="str">
        <f>IF(-(+N109+O109-P109-Q109-R109)&lt;1,"",-(+N109+O109-P109-Q109-R109))</f>
        <v/>
      </c>
      <c r="U109" s="10" t="str">
        <f>IF(-(+N109-P109-Q109-R109)&lt;1,"",-(+N109-P109-Q109-R109))</f>
        <v/>
      </c>
      <c r="V109" s="51" t="s">
        <v>180</v>
      </c>
      <c r="W109" s="47">
        <v>0</v>
      </c>
      <c r="X109" s="51" t="s">
        <v>184</v>
      </c>
      <c r="Y109" s="47">
        <v>0</v>
      </c>
      <c r="Z109" s="48">
        <v>0</v>
      </c>
      <c r="AA109" s="49" t="str">
        <f>IF(Y109=Z109,"Correcto","Pendiente")</f>
        <v>Correcto</v>
      </c>
      <c r="AB109" s="49"/>
    </row>
    <row r="110" spans="1:28" ht="12.95" customHeight="1" x14ac:dyDescent="0.2">
      <c r="A110" s="20">
        <v>594</v>
      </c>
      <c r="B110" s="20">
        <v>594418</v>
      </c>
      <c r="C110" s="21" t="s">
        <v>104</v>
      </c>
      <c r="D110" s="17">
        <v>0</v>
      </c>
      <c r="E110" s="6">
        <v>1</v>
      </c>
      <c r="F110" s="6">
        <v>0</v>
      </c>
      <c r="G110" s="6">
        <v>1</v>
      </c>
      <c r="H110" s="6">
        <v>1</v>
      </c>
      <c r="I110" s="9"/>
      <c r="J110" s="14">
        <f>+K110/E110</f>
        <v>0</v>
      </c>
      <c r="K110" s="9"/>
      <c r="L110" s="9"/>
      <c r="M110" s="9"/>
      <c r="N110" s="9"/>
      <c r="O110" s="9"/>
      <c r="P110" s="9"/>
      <c r="Q110" s="9"/>
      <c r="R110" s="9"/>
      <c r="S110" s="7">
        <f>SUM(P110:R110)</f>
        <v>0</v>
      </c>
      <c r="T110" s="10" t="str">
        <f>IF(-(+N110+O110-P110-Q110-R110)&lt;1,"",-(+N110+O110-P110-Q110-R110))</f>
        <v/>
      </c>
      <c r="U110" s="10" t="str">
        <f>IF(-(+N110-P110-Q110-R110)&lt;1,"",-(+N110-P110-Q110-R110))</f>
        <v/>
      </c>
      <c r="V110" s="51" t="s">
        <v>180</v>
      </c>
      <c r="W110" s="47">
        <v>0</v>
      </c>
      <c r="X110" s="51" t="s">
        <v>184</v>
      </c>
      <c r="Y110" s="47">
        <v>0</v>
      </c>
      <c r="Z110" s="48">
        <v>0</v>
      </c>
      <c r="AA110" s="49" t="str">
        <f>IF(Y110=Z110,"Correcto","Pendiente")</f>
        <v>Correcto</v>
      </c>
      <c r="AB110" s="49"/>
    </row>
    <row r="111" spans="1:28" ht="12.95" customHeight="1" x14ac:dyDescent="0.2">
      <c r="A111" s="20">
        <v>594</v>
      </c>
      <c r="B111" s="20">
        <v>594419</v>
      </c>
      <c r="C111" s="21" t="s">
        <v>105</v>
      </c>
      <c r="D111" s="17">
        <v>0</v>
      </c>
      <c r="E111" s="6">
        <v>3</v>
      </c>
      <c r="F111" s="6">
        <v>2</v>
      </c>
      <c r="G111" s="6">
        <v>1</v>
      </c>
      <c r="H111" s="6">
        <v>1</v>
      </c>
      <c r="I111" s="9"/>
      <c r="J111" s="14">
        <f>+K111/E111</f>
        <v>0.66666666666666663</v>
      </c>
      <c r="K111" s="6">
        <v>2</v>
      </c>
      <c r="L111" s="6">
        <v>1</v>
      </c>
      <c r="M111" s="6">
        <v>1</v>
      </c>
      <c r="N111" s="6">
        <v>1</v>
      </c>
      <c r="O111" s="9"/>
      <c r="P111" s="9"/>
      <c r="Q111" s="6">
        <v>1</v>
      </c>
      <c r="R111" s="9"/>
      <c r="S111" s="7">
        <f>SUM(P111:R111)</f>
        <v>1</v>
      </c>
      <c r="T111" s="10" t="str">
        <f>IF(-(+N111+O111-P111-Q111-R111)&lt;1,"",-(+N111+O111-P111-Q111-R111))</f>
        <v/>
      </c>
      <c r="U111" s="10" t="str">
        <f>IF(-(+N111-P111-Q111-R111)&lt;1,"",-(+N111-P111-Q111-R111))</f>
        <v/>
      </c>
      <c r="V111" s="51" t="s">
        <v>180</v>
      </c>
      <c r="W111" s="47">
        <v>0</v>
      </c>
      <c r="X111" s="51" t="s">
        <v>184</v>
      </c>
      <c r="Y111" s="47">
        <v>0</v>
      </c>
      <c r="Z111" s="48">
        <v>0</v>
      </c>
      <c r="AA111" s="49" t="str">
        <f>IF(Y111=Z111,"Correcto","Pendiente")</f>
        <v>Correcto</v>
      </c>
      <c r="AB111" s="49"/>
    </row>
    <row r="112" spans="1:28" ht="12.95" customHeight="1" x14ac:dyDescent="0.2">
      <c r="A112" s="20">
        <v>594</v>
      </c>
      <c r="B112" s="20">
        <v>594422</v>
      </c>
      <c r="C112" s="21" t="s">
        <v>106</v>
      </c>
      <c r="D112" s="17">
        <v>0</v>
      </c>
      <c r="E112" s="6">
        <v>7</v>
      </c>
      <c r="F112" s="6">
        <v>2</v>
      </c>
      <c r="G112" s="6">
        <v>4</v>
      </c>
      <c r="H112" s="6">
        <v>4</v>
      </c>
      <c r="I112" s="9"/>
      <c r="J112" s="14">
        <f>+K112/E112</f>
        <v>0.42857142857142855</v>
      </c>
      <c r="K112" s="6">
        <v>3</v>
      </c>
      <c r="L112" s="6">
        <v>1</v>
      </c>
      <c r="M112" s="6">
        <v>2</v>
      </c>
      <c r="N112" s="6">
        <v>2</v>
      </c>
      <c r="O112" s="9"/>
      <c r="P112" s="9"/>
      <c r="Q112" s="6">
        <v>2</v>
      </c>
      <c r="R112" s="9"/>
      <c r="S112" s="7">
        <f>SUM(P112:R112)</f>
        <v>2</v>
      </c>
      <c r="T112" s="10" t="str">
        <f>IF(-(+N112+O112-P112-Q112-R112)&lt;1,"",-(+N112+O112-P112-Q112-R112))</f>
        <v/>
      </c>
      <c r="U112" s="10" t="str">
        <f>IF(-(+N112-P112-Q112-R112)&lt;1,"",-(+N112-P112-Q112-R112))</f>
        <v/>
      </c>
      <c r="V112" s="51" t="s">
        <v>180</v>
      </c>
      <c r="W112" s="47">
        <v>0</v>
      </c>
      <c r="X112" s="51" t="s">
        <v>184</v>
      </c>
      <c r="Y112" s="47">
        <v>0</v>
      </c>
      <c r="Z112" s="48">
        <v>0</v>
      </c>
      <c r="AA112" s="49" t="str">
        <f>IF(Y112=Z112,"Correcto","Pendiente")</f>
        <v>Correcto</v>
      </c>
      <c r="AB112" s="49"/>
    </row>
    <row r="113" spans="1:28" ht="12.95" customHeight="1" x14ac:dyDescent="0.2">
      <c r="A113" s="20">
        <v>594</v>
      </c>
      <c r="B113" s="20">
        <v>594423</v>
      </c>
      <c r="C113" s="21" t="s">
        <v>87</v>
      </c>
      <c r="D113" s="17">
        <v>0</v>
      </c>
      <c r="E113" s="6">
        <v>47</v>
      </c>
      <c r="F113" s="6">
        <v>25</v>
      </c>
      <c r="G113" s="6">
        <v>22</v>
      </c>
      <c r="H113" s="6">
        <v>22</v>
      </c>
      <c r="I113" s="9"/>
      <c r="J113" s="14">
        <f>+K113/E113</f>
        <v>0.5957446808510638</v>
      </c>
      <c r="K113" s="6">
        <v>28</v>
      </c>
      <c r="L113" s="6">
        <v>13</v>
      </c>
      <c r="M113" s="6">
        <v>15</v>
      </c>
      <c r="N113" s="6">
        <v>15</v>
      </c>
      <c r="O113" s="9"/>
      <c r="P113" s="9"/>
      <c r="Q113" s="6">
        <v>14</v>
      </c>
      <c r="R113" s="9"/>
      <c r="S113" s="7">
        <f>SUM(P113:R113)</f>
        <v>14</v>
      </c>
      <c r="T113" s="10" t="str">
        <f>IF(-(+N113+O113-P113-Q113-R113)&lt;1,"",-(+N113+O113-P113-Q113-R113))</f>
        <v/>
      </c>
      <c r="U113" s="10" t="str">
        <f>IF(-(+N113-P113-Q113-R113)&lt;1,"",-(+N113-P113-Q113-R113))</f>
        <v/>
      </c>
      <c r="V113" s="51" t="s">
        <v>180</v>
      </c>
      <c r="W113" s="47">
        <v>0</v>
      </c>
      <c r="X113" s="51" t="s">
        <v>184</v>
      </c>
      <c r="Y113" s="47">
        <v>0</v>
      </c>
      <c r="Z113" s="48">
        <v>0</v>
      </c>
      <c r="AA113" s="49" t="str">
        <f>IF(Y113=Z113,"Correcto","Pendiente")</f>
        <v>Correcto</v>
      </c>
      <c r="AB113" s="49"/>
    </row>
    <row r="114" spans="1:28" ht="12.95" customHeight="1" x14ac:dyDescent="0.2">
      <c r="A114" s="20">
        <v>594</v>
      </c>
      <c r="B114" s="20">
        <v>594424</v>
      </c>
      <c r="C114" s="21" t="s">
        <v>107</v>
      </c>
      <c r="D114" s="17">
        <v>0</v>
      </c>
      <c r="E114" s="6">
        <v>6</v>
      </c>
      <c r="F114" s="6">
        <v>4</v>
      </c>
      <c r="G114" s="6">
        <v>2</v>
      </c>
      <c r="H114" s="6">
        <v>2</v>
      </c>
      <c r="I114" s="9"/>
      <c r="J114" s="14">
        <f>+K114/E114</f>
        <v>0.66666666666666663</v>
      </c>
      <c r="K114" s="6">
        <v>4</v>
      </c>
      <c r="L114" s="6">
        <v>4</v>
      </c>
      <c r="M114" s="6">
        <v>0</v>
      </c>
      <c r="N114" s="9"/>
      <c r="O114" s="9"/>
      <c r="P114" s="9"/>
      <c r="Q114" s="9"/>
      <c r="R114" s="9"/>
      <c r="S114" s="7">
        <f>SUM(P114:R114)</f>
        <v>0</v>
      </c>
      <c r="T114" s="10" t="str">
        <f>IF(-(+N114+O114-P114-Q114-R114)&lt;1,"",-(+N114+O114-P114-Q114-R114))</f>
        <v/>
      </c>
      <c r="U114" s="10" t="str">
        <f>IF(-(+N114-P114-Q114-R114)&lt;1,"",-(+N114-P114-Q114-R114))</f>
        <v/>
      </c>
      <c r="V114" s="51" t="s">
        <v>180</v>
      </c>
      <c r="W114" s="47">
        <v>0</v>
      </c>
      <c r="X114" s="51" t="s">
        <v>184</v>
      </c>
      <c r="Y114" s="47">
        <v>0</v>
      </c>
      <c r="Z114" s="48">
        <v>0</v>
      </c>
      <c r="AA114" s="49" t="str">
        <f>IF(Y114=Z114,"Correcto","Pendiente")</f>
        <v>Correcto</v>
      </c>
      <c r="AB114" s="49"/>
    </row>
    <row r="115" spans="1:28" ht="12.95" customHeight="1" x14ac:dyDescent="0.2">
      <c r="A115" s="20">
        <v>594</v>
      </c>
      <c r="B115" s="20">
        <v>594426</v>
      </c>
      <c r="C115" s="21" t="s">
        <v>108</v>
      </c>
      <c r="D115" s="17">
        <v>0</v>
      </c>
      <c r="E115" s="6">
        <v>2</v>
      </c>
      <c r="F115" s="6">
        <v>1</v>
      </c>
      <c r="G115" s="6">
        <v>1</v>
      </c>
      <c r="H115" s="6">
        <v>1</v>
      </c>
      <c r="I115" s="9"/>
      <c r="J115" s="14">
        <f>+K115/E115</f>
        <v>0.5</v>
      </c>
      <c r="K115" s="6">
        <v>1</v>
      </c>
      <c r="L115" s="6">
        <v>1</v>
      </c>
      <c r="M115" s="6">
        <v>0</v>
      </c>
      <c r="N115" s="9"/>
      <c r="O115" s="9"/>
      <c r="P115" s="9"/>
      <c r="Q115" s="9"/>
      <c r="R115" s="9"/>
      <c r="S115" s="7">
        <f>SUM(P115:R115)</f>
        <v>0</v>
      </c>
      <c r="T115" s="10" t="str">
        <f>IF(-(+N115+O115-P115-Q115-R115)&lt;1,"",-(+N115+O115-P115-Q115-R115))</f>
        <v/>
      </c>
      <c r="U115" s="10" t="str">
        <f>IF(-(+N115-P115-Q115-R115)&lt;1,"",-(+N115-P115-Q115-R115))</f>
        <v/>
      </c>
      <c r="V115" s="51" t="s">
        <v>180</v>
      </c>
      <c r="W115" s="47">
        <v>0</v>
      </c>
      <c r="X115" s="51" t="s">
        <v>184</v>
      </c>
      <c r="Y115" s="47">
        <v>0</v>
      </c>
      <c r="Z115" s="48">
        <v>0</v>
      </c>
      <c r="AA115" s="49" t="str">
        <f>IF(Y115=Z115,"Correcto","Pendiente")</f>
        <v>Correcto</v>
      </c>
      <c r="AB115" s="49"/>
    </row>
    <row r="116" spans="1:28" ht="12.95" customHeight="1" x14ac:dyDescent="0.2">
      <c r="A116" s="20">
        <v>594</v>
      </c>
      <c r="B116" s="20">
        <v>594427</v>
      </c>
      <c r="C116" s="21" t="s">
        <v>109</v>
      </c>
      <c r="D116" s="17">
        <v>0</v>
      </c>
      <c r="E116" s="6">
        <v>2</v>
      </c>
      <c r="F116" s="6">
        <v>2</v>
      </c>
      <c r="G116" s="6">
        <v>0</v>
      </c>
      <c r="H116" s="9"/>
      <c r="I116" s="9"/>
      <c r="J116" s="14">
        <f>+K116/E116</f>
        <v>1</v>
      </c>
      <c r="K116" s="6">
        <v>2</v>
      </c>
      <c r="L116" s="6">
        <v>2</v>
      </c>
      <c r="M116" s="6">
        <v>0</v>
      </c>
      <c r="N116" s="9"/>
      <c r="O116" s="9"/>
      <c r="P116" s="9"/>
      <c r="Q116" s="9"/>
      <c r="R116" s="9"/>
      <c r="S116" s="7">
        <f>SUM(P116:R116)</f>
        <v>0</v>
      </c>
      <c r="T116" s="10" t="str">
        <f>IF(-(+N116+O116-P116-Q116-R116)&lt;1,"",-(+N116+O116-P116-Q116-R116))</f>
        <v/>
      </c>
      <c r="U116" s="10" t="str">
        <f>IF(-(+N116-P116-Q116-R116)&lt;1,"",-(+N116-P116-Q116-R116))</f>
        <v/>
      </c>
      <c r="V116" s="51" t="s">
        <v>180</v>
      </c>
      <c r="W116" s="47">
        <v>0</v>
      </c>
      <c r="X116" s="51" t="s">
        <v>184</v>
      </c>
      <c r="Y116" s="47">
        <v>0</v>
      </c>
      <c r="Z116" s="48">
        <v>0</v>
      </c>
      <c r="AA116" s="49" t="str">
        <f>IF(Y116=Z116,"Correcto","Pendiente")</f>
        <v>Correcto</v>
      </c>
      <c r="AB116" s="49"/>
    </row>
    <row r="117" spans="1:28" ht="12.95" customHeight="1" x14ac:dyDescent="0.2">
      <c r="A117" s="20">
        <v>594</v>
      </c>
      <c r="B117" s="20">
        <v>594428</v>
      </c>
      <c r="C117" s="21" t="s">
        <v>90</v>
      </c>
      <c r="D117" s="17">
        <v>0</v>
      </c>
      <c r="E117" s="6">
        <v>5</v>
      </c>
      <c r="F117" s="6">
        <v>2</v>
      </c>
      <c r="G117" s="6">
        <v>5</v>
      </c>
      <c r="H117" s="6">
        <v>5</v>
      </c>
      <c r="I117" s="9"/>
      <c r="J117" s="14">
        <f>+K117/E117</f>
        <v>0.6</v>
      </c>
      <c r="K117" s="6">
        <v>3</v>
      </c>
      <c r="L117" s="6">
        <v>2</v>
      </c>
      <c r="M117" s="6">
        <v>1</v>
      </c>
      <c r="N117" s="6">
        <v>1</v>
      </c>
      <c r="O117" s="9"/>
      <c r="P117" s="9"/>
      <c r="Q117" s="6">
        <v>1</v>
      </c>
      <c r="R117" s="9"/>
      <c r="S117" s="7">
        <f>SUM(P117:R117)</f>
        <v>1</v>
      </c>
      <c r="T117" s="10" t="str">
        <f>IF(-(+N117+O117-P117-Q117-R117)&lt;1,"",-(+N117+O117-P117-Q117-R117))</f>
        <v/>
      </c>
      <c r="U117" s="10" t="str">
        <f>IF(-(+N117-P117-Q117-R117)&lt;1,"",-(+N117-P117-Q117-R117))</f>
        <v/>
      </c>
      <c r="V117" s="51" t="s">
        <v>180</v>
      </c>
      <c r="W117" s="47">
        <v>0</v>
      </c>
      <c r="X117" s="51" t="s">
        <v>184</v>
      </c>
      <c r="Y117" s="47">
        <v>0</v>
      </c>
      <c r="Z117" s="48">
        <v>0</v>
      </c>
      <c r="AA117" s="49" t="str">
        <f>IF(Y117=Z117,"Correcto","Pendiente")</f>
        <v>Correcto</v>
      </c>
      <c r="AB117" s="49"/>
    </row>
    <row r="118" spans="1:28" ht="12.95" customHeight="1" x14ac:dyDescent="0.2">
      <c r="A118" s="20">
        <v>594</v>
      </c>
      <c r="B118" s="20">
        <v>594431</v>
      </c>
      <c r="C118" s="21" t="s">
        <v>110</v>
      </c>
      <c r="D118" s="17">
        <v>0</v>
      </c>
      <c r="E118" s="6">
        <v>5</v>
      </c>
      <c r="F118" s="6">
        <v>1</v>
      </c>
      <c r="G118" s="6">
        <v>4</v>
      </c>
      <c r="H118" s="6">
        <v>4</v>
      </c>
      <c r="I118" s="9"/>
      <c r="J118" s="14">
        <f>+K118/E118</f>
        <v>0.4</v>
      </c>
      <c r="K118" s="6">
        <v>2</v>
      </c>
      <c r="L118" s="6">
        <v>0</v>
      </c>
      <c r="M118" s="6">
        <v>2</v>
      </c>
      <c r="N118" s="6">
        <v>2</v>
      </c>
      <c r="O118" s="9"/>
      <c r="P118" s="9"/>
      <c r="Q118" s="6">
        <v>2</v>
      </c>
      <c r="R118" s="9"/>
      <c r="S118" s="7">
        <f>SUM(P118:R118)</f>
        <v>2</v>
      </c>
      <c r="T118" s="10" t="str">
        <f>IF(-(+N118+O118-P118-Q118-R118)&lt;1,"",-(+N118+O118-P118-Q118-R118))</f>
        <v/>
      </c>
      <c r="U118" s="10" t="str">
        <f>IF(-(+N118-P118-Q118-R118)&lt;1,"",-(+N118-P118-Q118-R118))</f>
        <v/>
      </c>
      <c r="V118" s="51" t="s">
        <v>180</v>
      </c>
      <c r="W118" s="47">
        <v>0</v>
      </c>
      <c r="X118" s="51" t="s">
        <v>184</v>
      </c>
      <c r="Y118" s="47">
        <v>0</v>
      </c>
      <c r="Z118" s="48">
        <v>0</v>
      </c>
      <c r="AA118" s="49" t="str">
        <f>IF(Y118=Z118,"Correcto","Pendiente")</f>
        <v>Correcto</v>
      </c>
      <c r="AB118" s="49"/>
    </row>
    <row r="119" spans="1:28" ht="12.95" customHeight="1" x14ac:dyDescent="0.2">
      <c r="A119" s="20">
        <v>594</v>
      </c>
      <c r="B119" s="20">
        <v>594433</v>
      </c>
      <c r="C119" s="21" t="s">
        <v>111</v>
      </c>
      <c r="D119" s="17">
        <v>0</v>
      </c>
      <c r="E119" s="6">
        <v>15</v>
      </c>
      <c r="F119" s="6">
        <v>9</v>
      </c>
      <c r="G119" s="6">
        <v>5</v>
      </c>
      <c r="H119" s="6">
        <v>5</v>
      </c>
      <c r="I119" s="9"/>
      <c r="J119" s="14">
        <f>+K119/E119</f>
        <v>0.66666666666666663</v>
      </c>
      <c r="K119" s="6">
        <v>10</v>
      </c>
      <c r="L119" s="6">
        <v>5</v>
      </c>
      <c r="M119" s="6">
        <v>5</v>
      </c>
      <c r="N119" s="6">
        <v>5</v>
      </c>
      <c r="O119" s="9"/>
      <c r="P119" s="9"/>
      <c r="Q119" s="6">
        <v>5</v>
      </c>
      <c r="R119" s="9"/>
      <c r="S119" s="7">
        <f>SUM(P119:R119)</f>
        <v>5</v>
      </c>
      <c r="T119" s="10" t="str">
        <f>IF(-(+N119+O119-P119-Q119-R119)&lt;1,"",-(+N119+O119-P119-Q119-R119))</f>
        <v/>
      </c>
      <c r="U119" s="10" t="str">
        <f>IF(-(+N119-P119-Q119-R119)&lt;1,"",-(+N119-P119-Q119-R119))</f>
        <v/>
      </c>
      <c r="V119" s="51" t="s">
        <v>180</v>
      </c>
      <c r="W119" s="47">
        <v>0</v>
      </c>
      <c r="X119" s="51" t="s">
        <v>184</v>
      </c>
      <c r="Y119" s="47">
        <v>0</v>
      </c>
      <c r="Z119" s="48">
        <v>0</v>
      </c>
      <c r="AA119" s="49" t="str">
        <f>IF(Y119=Z119,"Correcto","Pendiente")</f>
        <v>Correcto</v>
      </c>
      <c r="AB119" s="49"/>
    </row>
    <row r="120" spans="1:28" ht="12.95" customHeight="1" x14ac:dyDescent="0.2">
      <c r="A120" s="20">
        <v>594</v>
      </c>
      <c r="B120" s="20">
        <v>594434</v>
      </c>
      <c r="C120" s="21" t="s">
        <v>112</v>
      </c>
      <c r="D120" s="17">
        <v>0</v>
      </c>
      <c r="E120" s="6">
        <v>7</v>
      </c>
      <c r="F120" s="6">
        <v>4</v>
      </c>
      <c r="G120" s="6">
        <v>3</v>
      </c>
      <c r="H120" s="6">
        <v>3</v>
      </c>
      <c r="I120" s="9"/>
      <c r="J120" s="14">
        <f>+K120/E120</f>
        <v>0.42857142857142855</v>
      </c>
      <c r="K120" s="6">
        <v>3</v>
      </c>
      <c r="L120" s="6">
        <v>1</v>
      </c>
      <c r="M120" s="6">
        <v>2</v>
      </c>
      <c r="N120" s="6">
        <v>2</v>
      </c>
      <c r="O120" s="9"/>
      <c r="P120" s="9"/>
      <c r="Q120" s="6">
        <v>2</v>
      </c>
      <c r="R120" s="9"/>
      <c r="S120" s="7">
        <f>SUM(P120:R120)</f>
        <v>2</v>
      </c>
      <c r="T120" s="10" t="str">
        <f>IF(-(+N120+O120-P120-Q120-R120)&lt;1,"",-(+N120+O120-P120-Q120-R120))</f>
        <v/>
      </c>
      <c r="U120" s="10" t="str">
        <f>IF(-(+N120-P120-Q120-R120)&lt;1,"",-(+N120-P120-Q120-R120))</f>
        <v/>
      </c>
      <c r="V120" s="51" t="s">
        <v>180</v>
      </c>
      <c r="W120" s="47">
        <v>0</v>
      </c>
      <c r="X120" s="51" t="s">
        <v>184</v>
      </c>
      <c r="Y120" s="47">
        <v>0</v>
      </c>
      <c r="Z120" s="48">
        <v>0</v>
      </c>
      <c r="AA120" s="49" t="str">
        <f>IF(Y120=Z120,"Correcto","Pendiente")</f>
        <v>Correcto</v>
      </c>
      <c r="AB120" s="49"/>
    </row>
    <row r="121" spans="1:28" ht="12.95" customHeight="1" x14ac:dyDescent="0.2">
      <c r="A121" s="20">
        <v>594</v>
      </c>
      <c r="B121" s="20">
        <v>594449</v>
      </c>
      <c r="C121" s="21" t="s">
        <v>113</v>
      </c>
      <c r="D121" s="17">
        <v>0</v>
      </c>
      <c r="E121" s="6">
        <v>1</v>
      </c>
      <c r="F121" s="6">
        <v>0</v>
      </c>
      <c r="G121" s="6">
        <v>1</v>
      </c>
      <c r="H121" s="6">
        <v>1</v>
      </c>
      <c r="I121" s="9"/>
      <c r="J121" s="14">
        <f>+K121/E121</f>
        <v>0</v>
      </c>
      <c r="K121" s="9"/>
      <c r="L121" s="9"/>
      <c r="M121" s="9"/>
      <c r="N121" s="9"/>
      <c r="O121" s="9"/>
      <c r="P121" s="9"/>
      <c r="Q121" s="9"/>
      <c r="R121" s="9"/>
      <c r="S121" s="7">
        <f>SUM(P121:R121)</f>
        <v>0</v>
      </c>
      <c r="T121" s="10" t="str">
        <f>IF(-(+N121+O121-P121-Q121-R121)&lt;1,"",-(+N121+O121-P121-Q121-R121))</f>
        <v/>
      </c>
      <c r="U121" s="10" t="str">
        <f>IF(-(+N121-P121-Q121-R121)&lt;1,"",-(+N121-P121-Q121-R121))</f>
        <v/>
      </c>
      <c r="V121" s="51" t="s">
        <v>180</v>
      </c>
      <c r="W121" s="47">
        <v>0</v>
      </c>
      <c r="X121" s="51" t="s">
        <v>184</v>
      </c>
      <c r="Y121" s="47">
        <v>0</v>
      </c>
      <c r="Z121" s="48">
        <v>0</v>
      </c>
      <c r="AA121" s="49" t="str">
        <f>IF(Y121=Z121,"Correcto","Pendiente")</f>
        <v>Correcto</v>
      </c>
      <c r="AB121" s="49"/>
    </row>
    <row r="122" spans="1:28" ht="12.95" customHeight="1" x14ac:dyDescent="0.2">
      <c r="A122" s="20">
        <v>594</v>
      </c>
      <c r="B122" s="20">
        <v>594460</v>
      </c>
      <c r="C122" s="21" t="s">
        <v>114</v>
      </c>
      <c r="D122" s="17">
        <v>0</v>
      </c>
      <c r="E122" s="6">
        <v>13</v>
      </c>
      <c r="F122" s="6">
        <v>8</v>
      </c>
      <c r="G122" s="6">
        <v>5</v>
      </c>
      <c r="H122" s="6">
        <v>5</v>
      </c>
      <c r="I122" s="9"/>
      <c r="J122" s="14">
        <f>+K122/E122</f>
        <v>0.61538461538461542</v>
      </c>
      <c r="K122" s="6">
        <v>8</v>
      </c>
      <c r="L122" s="6">
        <v>2</v>
      </c>
      <c r="M122" s="6">
        <v>6</v>
      </c>
      <c r="N122" s="6">
        <v>6</v>
      </c>
      <c r="O122" s="9"/>
      <c r="P122" s="9"/>
      <c r="Q122" s="6">
        <v>6</v>
      </c>
      <c r="R122" s="9"/>
      <c r="S122" s="7">
        <f>SUM(P122:R122)</f>
        <v>6</v>
      </c>
      <c r="T122" s="10" t="str">
        <f>IF(-(+N122+O122-P122-Q122-R122)&lt;1,"",-(+N122+O122-P122-Q122-R122))</f>
        <v/>
      </c>
      <c r="U122" s="10" t="str">
        <f>IF(-(+N122-P122-Q122-R122)&lt;1,"",-(+N122-P122-Q122-R122))</f>
        <v/>
      </c>
      <c r="V122" s="51" t="s">
        <v>180</v>
      </c>
      <c r="W122" s="47">
        <v>0</v>
      </c>
      <c r="X122" s="51" t="s">
        <v>184</v>
      </c>
      <c r="Y122" s="47">
        <v>0</v>
      </c>
      <c r="Z122" s="48">
        <v>0</v>
      </c>
      <c r="AA122" s="49" t="str">
        <f>IF(Y122=Z122,"Correcto","Pendiente")</f>
        <v>Correcto</v>
      </c>
      <c r="AB122" s="49"/>
    </row>
    <row r="123" spans="1:28" ht="12.95" customHeight="1" x14ac:dyDescent="0.2">
      <c r="A123" s="20">
        <v>594</v>
      </c>
      <c r="B123" s="20">
        <v>594463</v>
      </c>
      <c r="C123" s="21" t="s">
        <v>115</v>
      </c>
      <c r="D123" s="17">
        <v>0</v>
      </c>
      <c r="E123" s="6">
        <v>1</v>
      </c>
      <c r="F123" s="6">
        <v>0</v>
      </c>
      <c r="G123" s="6">
        <v>1</v>
      </c>
      <c r="H123" s="6">
        <v>1</v>
      </c>
      <c r="I123" s="9"/>
      <c r="J123" s="14">
        <f>+K123/E123</f>
        <v>0</v>
      </c>
      <c r="K123" s="9"/>
      <c r="L123" s="9"/>
      <c r="M123" s="9"/>
      <c r="N123" s="9"/>
      <c r="O123" s="9"/>
      <c r="P123" s="9"/>
      <c r="Q123" s="9"/>
      <c r="R123" s="9"/>
      <c r="S123" s="7">
        <f>SUM(P123:R123)</f>
        <v>0</v>
      </c>
      <c r="T123" s="10" t="str">
        <f>IF(-(+N123+O123-P123-Q123-R123)&lt;1,"",-(+N123+O123-P123-Q123-R123))</f>
        <v/>
      </c>
      <c r="U123" s="10" t="str">
        <f>IF(-(+N123-P123-Q123-R123)&lt;1,"",-(+N123-P123-Q123-R123))</f>
        <v/>
      </c>
      <c r="V123" s="51" t="s">
        <v>180</v>
      </c>
      <c r="W123" s="47">
        <v>0</v>
      </c>
      <c r="X123" s="51" t="s">
        <v>184</v>
      </c>
      <c r="Y123" s="47">
        <v>0</v>
      </c>
      <c r="Z123" s="48">
        <v>0</v>
      </c>
      <c r="AA123" s="49" t="str">
        <f>IF(Y123=Z123,"Correcto","Pendiente")</f>
        <v>Correcto</v>
      </c>
      <c r="AB123" s="49"/>
    </row>
    <row r="124" spans="1:28" ht="12.95" customHeight="1" x14ac:dyDescent="0.2">
      <c r="A124" s="20">
        <v>594</v>
      </c>
      <c r="B124" s="20">
        <v>594698</v>
      </c>
      <c r="C124" s="21" t="s">
        <v>116</v>
      </c>
      <c r="D124" s="17">
        <v>0</v>
      </c>
      <c r="E124" s="6">
        <v>1</v>
      </c>
      <c r="F124" s="6">
        <v>0</v>
      </c>
      <c r="G124" s="6">
        <v>1</v>
      </c>
      <c r="H124" s="6">
        <v>1</v>
      </c>
      <c r="I124" s="9"/>
      <c r="J124" s="14">
        <f>+K124/E124</f>
        <v>0</v>
      </c>
      <c r="K124" s="9"/>
      <c r="L124" s="9"/>
      <c r="M124" s="9"/>
      <c r="N124" s="9"/>
      <c r="O124" s="9"/>
      <c r="P124" s="9"/>
      <c r="Q124" s="9"/>
      <c r="R124" s="9"/>
      <c r="S124" s="7">
        <f>SUM(P124:R124)</f>
        <v>0</v>
      </c>
      <c r="T124" s="10" t="str">
        <f>IF(-(+N124+O124-P124-Q124-R124)&lt;1,"",-(+N124+O124-P124-Q124-R124))</f>
        <v/>
      </c>
      <c r="U124" s="10" t="str">
        <f>IF(-(+N124-P124-Q124-R124)&lt;1,"",-(+N124-P124-Q124-R124))</f>
        <v/>
      </c>
      <c r="V124" s="51" t="s">
        <v>180</v>
      </c>
      <c r="W124" s="47">
        <v>0</v>
      </c>
      <c r="X124" s="51" t="s">
        <v>184</v>
      </c>
      <c r="Y124" s="47">
        <v>0</v>
      </c>
      <c r="Z124" s="48">
        <v>0</v>
      </c>
      <c r="AA124" s="49" t="str">
        <f>IF(Y124=Z124,"Correcto","Pendiente")</f>
        <v>Correcto</v>
      </c>
      <c r="AB124" s="49"/>
    </row>
    <row r="125" spans="1:28" ht="12.95" customHeight="1" x14ac:dyDescent="0.2">
      <c r="A125" s="20">
        <v>594</v>
      </c>
      <c r="B125" s="20">
        <v>594862</v>
      </c>
      <c r="C125" s="21" t="s">
        <v>117</v>
      </c>
      <c r="D125" s="17">
        <v>0</v>
      </c>
      <c r="E125" s="6">
        <v>3</v>
      </c>
      <c r="F125" s="6">
        <v>0</v>
      </c>
      <c r="G125" s="6">
        <v>3</v>
      </c>
      <c r="H125" s="6">
        <v>3</v>
      </c>
      <c r="I125" s="9"/>
      <c r="J125" s="14">
        <f>+K125/E125</f>
        <v>0</v>
      </c>
      <c r="K125" s="9"/>
      <c r="L125" s="9"/>
      <c r="M125" s="9"/>
      <c r="N125" s="9"/>
      <c r="O125" s="9"/>
      <c r="P125" s="9"/>
      <c r="Q125" s="9"/>
      <c r="R125" s="9"/>
      <c r="S125" s="7">
        <f>SUM(P125:R125)</f>
        <v>0</v>
      </c>
      <c r="T125" s="10" t="str">
        <f>IF(-(+N125+O125-P125-Q125-R125)&lt;1,"",-(+N125+O125-P125-Q125-R125))</f>
        <v/>
      </c>
      <c r="U125" s="10" t="str">
        <f>IF(-(+N125-P125-Q125-R125)&lt;1,"",-(+N125-P125-Q125-R125))</f>
        <v/>
      </c>
      <c r="V125" s="51" t="s">
        <v>180</v>
      </c>
      <c r="W125" s="47">
        <v>0</v>
      </c>
      <c r="X125" s="51" t="s">
        <v>184</v>
      </c>
      <c r="Y125" s="47">
        <v>0</v>
      </c>
      <c r="Z125" s="48">
        <v>0</v>
      </c>
      <c r="AA125" s="49" t="str">
        <f>IF(Y125=Z125,"Correcto","Pendiente")</f>
        <v>Correcto</v>
      </c>
      <c r="AB125" s="49"/>
    </row>
    <row r="126" spans="1:28" ht="12.95" customHeight="1" x14ac:dyDescent="0.2">
      <c r="A126" s="20">
        <v>595</v>
      </c>
      <c r="B126" s="20">
        <v>595507</v>
      </c>
      <c r="C126" s="21" t="s">
        <v>118</v>
      </c>
      <c r="D126" s="17">
        <v>0</v>
      </c>
      <c r="E126" s="6">
        <v>33</v>
      </c>
      <c r="F126" s="6">
        <v>10</v>
      </c>
      <c r="G126" s="6">
        <v>23</v>
      </c>
      <c r="H126" s="6">
        <v>23</v>
      </c>
      <c r="I126" s="9"/>
      <c r="J126" s="14">
        <f>+K126/E126</f>
        <v>0.51515151515151514</v>
      </c>
      <c r="K126" s="6">
        <v>17</v>
      </c>
      <c r="L126" s="6">
        <v>8</v>
      </c>
      <c r="M126" s="6">
        <v>9</v>
      </c>
      <c r="N126" s="6">
        <v>9</v>
      </c>
      <c r="O126" s="9"/>
      <c r="P126" s="9"/>
      <c r="Q126" s="6">
        <v>7</v>
      </c>
      <c r="R126" s="9"/>
      <c r="S126" s="7">
        <f>SUM(P126:R126)</f>
        <v>7</v>
      </c>
      <c r="T126" s="10" t="str">
        <f>IF(-(+N126+O126-P126-Q126-R126)&lt;1,"",-(+N126+O126-P126-Q126-R126))</f>
        <v/>
      </c>
      <c r="U126" s="10" t="str">
        <f>IF(-(+N126-P126-Q126-R126)&lt;1,"",-(+N126-P126-Q126-R126))</f>
        <v/>
      </c>
      <c r="V126" s="51" t="s">
        <v>180</v>
      </c>
      <c r="W126" s="47">
        <v>0</v>
      </c>
      <c r="X126" s="51" t="s">
        <v>184</v>
      </c>
      <c r="Y126" s="47">
        <v>0</v>
      </c>
      <c r="Z126" s="48">
        <v>0</v>
      </c>
      <c r="AA126" s="49" t="str">
        <f>IF(Y126=Z126,"Correcto","Pendiente")</f>
        <v>Correcto</v>
      </c>
      <c r="AB126" s="49"/>
    </row>
    <row r="127" spans="1:28" ht="12.95" customHeight="1" x14ac:dyDescent="0.2">
      <c r="A127" s="20">
        <v>595</v>
      </c>
      <c r="B127" s="20">
        <v>595508</v>
      </c>
      <c r="C127" s="21" t="s">
        <v>119</v>
      </c>
      <c r="D127" s="17">
        <v>0</v>
      </c>
      <c r="E127" s="6">
        <v>9</v>
      </c>
      <c r="F127" s="6">
        <v>1</v>
      </c>
      <c r="G127" s="6">
        <v>8</v>
      </c>
      <c r="H127" s="6">
        <v>8</v>
      </c>
      <c r="I127" s="9"/>
      <c r="J127" s="14">
        <f>+K127/E127</f>
        <v>0.55555555555555558</v>
      </c>
      <c r="K127" s="6">
        <v>5</v>
      </c>
      <c r="L127" s="6">
        <v>2</v>
      </c>
      <c r="M127" s="6">
        <v>3</v>
      </c>
      <c r="N127" s="6">
        <v>3</v>
      </c>
      <c r="O127" s="9"/>
      <c r="P127" s="9"/>
      <c r="Q127" s="6">
        <v>3</v>
      </c>
      <c r="R127" s="9"/>
      <c r="S127" s="7">
        <f>SUM(P127:R127)</f>
        <v>3</v>
      </c>
      <c r="T127" s="10" t="str">
        <f>IF(-(+N127+O127-P127-Q127-R127)&lt;1,"",-(+N127+O127-P127-Q127-R127))</f>
        <v/>
      </c>
      <c r="U127" s="10" t="str">
        <f>IF(-(+N127-P127-Q127-R127)&lt;1,"",-(+N127-P127-Q127-R127))</f>
        <v/>
      </c>
      <c r="V127" s="51" t="s">
        <v>180</v>
      </c>
      <c r="W127" s="47">
        <v>0</v>
      </c>
      <c r="X127" s="51" t="s">
        <v>184</v>
      </c>
      <c r="Y127" s="47">
        <v>0</v>
      </c>
      <c r="Z127" s="48">
        <v>0</v>
      </c>
      <c r="AA127" s="49" t="str">
        <f>IF(Y127=Z127,"Correcto","Pendiente")</f>
        <v>Correcto</v>
      </c>
      <c r="AB127" s="49"/>
    </row>
    <row r="128" spans="1:28" ht="12.95" customHeight="1" x14ac:dyDescent="0.2">
      <c r="A128" s="20">
        <v>595</v>
      </c>
      <c r="B128" s="20">
        <v>595509</v>
      </c>
      <c r="C128" s="21" t="s">
        <v>120</v>
      </c>
      <c r="D128" s="17">
        <v>0</v>
      </c>
      <c r="E128" s="6">
        <v>19</v>
      </c>
      <c r="F128" s="6">
        <v>1</v>
      </c>
      <c r="G128" s="6">
        <v>18</v>
      </c>
      <c r="H128" s="6">
        <v>18</v>
      </c>
      <c r="I128" s="9"/>
      <c r="J128" s="14">
        <f>+K128/E128</f>
        <v>0.31578947368421051</v>
      </c>
      <c r="K128" s="6">
        <v>6</v>
      </c>
      <c r="L128" s="6">
        <v>0</v>
      </c>
      <c r="M128" s="6">
        <v>6</v>
      </c>
      <c r="N128" s="6">
        <v>6</v>
      </c>
      <c r="O128" s="9"/>
      <c r="P128" s="9"/>
      <c r="Q128" s="6">
        <v>6</v>
      </c>
      <c r="R128" s="9"/>
      <c r="S128" s="7">
        <f>SUM(P128:R128)</f>
        <v>6</v>
      </c>
      <c r="T128" s="10" t="str">
        <f>IF(-(+N128+O128-P128-Q128-R128)&lt;1,"",-(+N128+O128-P128-Q128-R128))</f>
        <v/>
      </c>
      <c r="U128" s="10" t="str">
        <f>IF(-(+N128-P128-Q128-R128)&lt;1,"",-(+N128-P128-Q128-R128))</f>
        <v/>
      </c>
      <c r="V128" s="51" t="s">
        <v>180</v>
      </c>
      <c r="W128" s="47">
        <v>0</v>
      </c>
      <c r="X128" s="51" t="s">
        <v>184</v>
      </c>
      <c r="Y128" s="47">
        <v>0</v>
      </c>
      <c r="Z128" s="48">
        <v>0</v>
      </c>
      <c r="AA128" s="49" t="str">
        <f>IF(Y128=Z128,"Correcto","Pendiente")</f>
        <v>Correcto</v>
      </c>
      <c r="AB128" s="49"/>
    </row>
    <row r="129" spans="1:28" ht="12.95" customHeight="1" x14ac:dyDescent="0.2">
      <c r="A129" s="20">
        <v>595</v>
      </c>
      <c r="B129" s="20">
        <v>595510</v>
      </c>
      <c r="C129" s="21" t="s">
        <v>121</v>
      </c>
      <c r="D129" s="17">
        <v>0</v>
      </c>
      <c r="E129" s="6">
        <v>14</v>
      </c>
      <c r="F129" s="6">
        <v>5</v>
      </c>
      <c r="G129" s="6">
        <v>9</v>
      </c>
      <c r="H129" s="6">
        <v>9</v>
      </c>
      <c r="I129" s="9"/>
      <c r="J129" s="14">
        <f>+K129/E129</f>
        <v>0.5714285714285714</v>
      </c>
      <c r="K129" s="6">
        <v>8</v>
      </c>
      <c r="L129" s="6">
        <v>5</v>
      </c>
      <c r="M129" s="6">
        <v>3</v>
      </c>
      <c r="N129" s="6">
        <v>3</v>
      </c>
      <c r="O129" s="9"/>
      <c r="P129" s="9"/>
      <c r="Q129" s="6">
        <v>3</v>
      </c>
      <c r="R129" s="9"/>
      <c r="S129" s="7">
        <f>SUM(P129:R129)</f>
        <v>3</v>
      </c>
      <c r="T129" s="10" t="str">
        <f>IF(-(+N129+O129-P129-Q129-R129)&lt;1,"",-(+N129+O129-P129-Q129-R129))</f>
        <v/>
      </c>
      <c r="U129" s="10" t="str">
        <f>IF(-(+N129-P129-Q129-R129)&lt;1,"",-(+N129-P129-Q129-R129))</f>
        <v/>
      </c>
      <c r="V129" s="51" t="s">
        <v>180</v>
      </c>
      <c r="W129" s="47">
        <v>0</v>
      </c>
      <c r="X129" s="51" t="s">
        <v>184</v>
      </c>
      <c r="Y129" s="47">
        <v>0</v>
      </c>
      <c r="Z129" s="48">
        <v>0</v>
      </c>
      <c r="AA129" s="49" t="str">
        <f>IF(Y129=Z129,"Correcto","Pendiente")</f>
        <v>Correcto</v>
      </c>
      <c r="AB129" s="49"/>
    </row>
    <row r="130" spans="1:28" ht="12.95" customHeight="1" x14ac:dyDescent="0.2">
      <c r="A130" s="20">
        <v>595</v>
      </c>
      <c r="B130" s="20">
        <v>595512</v>
      </c>
      <c r="C130" s="21" t="s">
        <v>122</v>
      </c>
      <c r="D130" s="17">
        <v>0</v>
      </c>
      <c r="E130" s="6">
        <v>57</v>
      </c>
      <c r="F130" s="6">
        <v>10</v>
      </c>
      <c r="G130" s="6">
        <v>47</v>
      </c>
      <c r="H130" s="6">
        <v>47</v>
      </c>
      <c r="I130" s="9"/>
      <c r="J130" s="14">
        <f>+K130/E130</f>
        <v>0.64912280701754388</v>
      </c>
      <c r="K130" s="6">
        <v>37</v>
      </c>
      <c r="L130" s="6">
        <v>11</v>
      </c>
      <c r="M130" s="6">
        <v>26</v>
      </c>
      <c r="N130" s="6">
        <v>26</v>
      </c>
      <c r="O130" s="9"/>
      <c r="P130" s="9"/>
      <c r="Q130" s="6">
        <v>26</v>
      </c>
      <c r="R130" s="9"/>
      <c r="S130" s="7">
        <f>SUM(P130:R130)</f>
        <v>26</v>
      </c>
      <c r="T130" s="10" t="str">
        <f>IF(-(+N130+O130-P130-Q130-R130)&lt;1,"",-(+N130+O130-P130-Q130-R130))</f>
        <v/>
      </c>
      <c r="U130" s="10" t="str">
        <f>IF(-(+N130-P130-Q130-R130)&lt;1,"",-(+N130-P130-Q130-R130))</f>
        <v/>
      </c>
      <c r="V130" s="51" t="s">
        <v>180</v>
      </c>
      <c r="W130" s="47">
        <v>0</v>
      </c>
      <c r="X130" s="51" t="s">
        <v>184</v>
      </c>
      <c r="Y130" s="47">
        <v>0</v>
      </c>
      <c r="Z130" s="48">
        <v>0</v>
      </c>
      <c r="AA130" s="49" t="str">
        <f>IF(Y130=Z130,"Correcto","Pendiente")</f>
        <v>Correcto</v>
      </c>
      <c r="AB130" s="49"/>
    </row>
    <row r="131" spans="1:28" ht="12.95" customHeight="1" x14ac:dyDescent="0.2">
      <c r="A131" s="20">
        <v>595</v>
      </c>
      <c r="B131" s="20">
        <v>595515</v>
      </c>
      <c r="C131" s="21" t="s">
        <v>123</v>
      </c>
      <c r="D131" s="17">
        <v>0</v>
      </c>
      <c r="E131" s="6">
        <v>15</v>
      </c>
      <c r="F131" s="6">
        <v>5</v>
      </c>
      <c r="G131" s="6">
        <v>10</v>
      </c>
      <c r="H131" s="6">
        <v>10</v>
      </c>
      <c r="I131" s="9"/>
      <c r="J131" s="14">
        <f>+K131/E131</f>
        <v>0.8666666666666667</v>
      </c>
      <c r="K131" s="6">
        <v>13</v>
      </c>
      <c r="L131" s="6">
        <v>5</v>
      </c>
      <c r="M131" s="6">
        <v>8</v>
      </c>
      <c r="N131" s="6">
        <v>8</v>
      </c>
      <c r="O131" s="9"/>
      <c r="P131" s="9"/>
      <c r="Q131" s="6">
        <v>8</v>
      </c>
      <c r="R131" s="9"/>
      <c r="S131" s="7">
        <f>SUM(P131:R131)</f>
        <v>8</v>
      </c>
      <c r="T131" s="10" t="str">
        <f>IF(-(+N131+O131-P131-Q131-R131)&lt;1,"",-(+N131+O131-P131-Q131-R131))</f>
        <v/>
      </c>
      <c r="U131" s="10" t="str">
        <f>IF(-(+N131-P131-Q131-R131)&lt;1,"",-(+N131-P131-Q131-R131))</f>
        <v/>
      </c>
      <c r="V131" s="51" t="s">
        <v>180</v>
      </c>
      <c r="W131" s="47">
        <v>0</v>
      </c>
      <c r="X131" s="51" t="s">
        <v>184</v>
      </c>
      <c r="Y131" s="47">
        <v>0</v>
      </c>
      <c r="Z131" s="48">
        <v>0</v>
      </c>
      <c r="AA131" s="49" t="str">
        <f>IF(Y131=Z131,"Correcto","Pendiente")</f>
        <v>Correcto</v>
      </c>
      <c r="AB131" s="49"/>
    </row>
    <row r="132" spans="1:28" ht="12.95" customHeight="1" x14ac:dyDescent="0.2">
      <c r="A132" s="20">
        <v>595</v>
      </c>
      <c r="B132" s="20">
        <v>595516</v>
      </c>
      <c r="C132" s="21" t="s">
        <v>124</v>
      </c>
      <c r="D132" s="17">
        <v>0</v>
      </c>
      <c r="E132" s="6">
        <v>15</v>
      </c>
      <c r="F132" s="6">
        <v>4</v>
      </c>
      <c r="G132" s="6">
        <v>11</v>
      </c>
      <c r="H132" s="6">
        <v>11</v>
      </c>
      <c r="I132" s="9"/>
      <c r="J132" s="14">
        <f>+K132/E132</f>
        <v>0.8</v>
      </c>
      <c r="K132" s="6">
        <v>12</v>
      </c>
      <c r="L132" s="6">
        <v>4</v>
      </c>
      <c r="M132" s="6">
        <v>8</v>
      </c>
      <c r="N132" s="6">
        <v>8</v>
      </c>
      <c r="O132" s="9"/>
      <c r="P132" s="6">
        <v>2</v>
      </c>
      <c r="Q132" s="6">
        <v>7</v>
      </c>
      <c r="R132" s="9"/>
      <c r="S132" s="7">
        <f>SUM(P132:R132)</f>
        <v>9</v>
      </c>
      <c r="T132" s="10">
        <f>IF(-(+N132+O132-P132-Q132-R132)&lt;1,"",-(+N132+O132-P132-Q132-R132))</f>
        <v>1</v>
      </c>
      <c r="U132" s="10">
        <f>IF(-(+N132-P132-Q132-R132)&lt;1,"",-(+N132-P132-Q132-R132))</f>
        <v>1</v>
      </c>
      <c r="V132" s="51" t="s">
        <v>180</v>
      </c>
      <c r="W132" s="47">
        <f>+T132</f>
        <v>1</v>
      </c>
      <c r="X132" s="51" t="s">
        <v>184</v>
      </c>
      <c r="Y132" s="47">
        <f>+U132</f>
        <v>1</v>
      </c>
      <c r="Z132" s="48">
        <v>0</v>
      </c>
      <c r="AA132" s="50" t="s">
        <v>187</v>
      </c>
      <c r="AB132" s="10">
        <f>+Y132-Z132</f>
        <v>1</v>
      </c>
    </row>
    <row r="133" spans="1:28" ht="12.95" customHeight="1" x14ac:dyDescent="0.2">
      <c r="A133" s="20">
        <v>595</v>
      </c>
      <c r="B133" s="20">
        <v>595520</v>
      </c>
      <c r="C133" s="21" t="s">
        <v>125</v>
      </c>
      <c r="D133" s="17">
        <v>0</v>
      </c>
      <c r="E133" s="6">
        <v>13</v>
      </c>
      <c r="F133" s="6">
        <v>5</v>
      </c>
      <c r="G133" s="6">
        <v>8</v>
      </c>
      <c r="H133" s="6">
        <v>8</v>
      </c>
      <c r="I133" s="9"/>
      <c r="J133" s="14">
        <f>+K133/E133</f>
        <v>0.69230769230769229</v>
      </c>
      <c r="K133" s="6">
        <v>9</v>
      </c>
      <c r="L133" s="6">
        <v>5</v>
      </c>
      <c r="M133" s="6">
        <v>4</v>
      </c>
      <c r="N133" s="6">
        <v>4</v>
      </c>
      <c r="O133" s="9"/>
      <c r="P133" s="9"/>
      <c r="Q133" s="6">
        <v>4</v>
      </c>
      <c r="R133" s="9"/>
      <c r="S133" s="7">
        <f>SUM(P133:R133)</f>
        <v>4</v>
      </c>
      <c r="T133" s="10" t="str">
        <f>IF(-(+N133+O133-P133-Q133-R133)&lt;1,"",-(+N133+O133-P133-Q133-R133))</f>
        <v/>
      </c>
      <c r="U133" s="10" t="str">
        <f>IF(-(+N133-P133-Q133-R133)&lt;1,"",-(+N133-P133-Q133-R133))</f>
        <v/>
      </c>
      <c r="V133" s="51" t="s">
        <v>180</v>
      </c>
      <c r="W133" s="47">
        <v>0</v>
      </c>
      <c r="X133" s="51" t="s">
        <v>184</v>
      </c>
      <c r="Y133" s="47">
        <v>0</v>
      </c>
      <c r="Z133" s="48">
        <v>0</v>
      </c>
      <c r="AA133" s="49" t="str">
        <f>IF(Y133=Z133,"Correcto","Pendiente")</f>
        <v>Correcto</v>
      </c>
      <c r="AB133" s="49"/>
    </row>
    <row r="134" spans="1:28" ht="12.95" customHeight="1" x14ac:dyDescent="0.2">
      <c r="A134" s="20">
        <v>595</v>
      </c>
      <c r="B134" s="20">
        <v>595521</v>
      </c>
      <c r="C134" s="21" t="s">
        <v>126</v>
      </c>
      <c r="D134" s="17">
        <v>0</v>
      </c>
      <c r="E134" s="6">
        <v>30</v>
      </c>
      <c r="F134" s="6">
        <v>12</v>
      </c>
      <c r="G134" s="6">
        <v>18</v>
      </c>
      <c r="H134" s="6">
        <v>18</v>
      </c>
      <c r="I134" s="9"/>
      <c r="J134" s="14">
        <f>+K134/E134</f>
        <v>0.66666666666666663</v>
      </c>
      <c r="K134" s="6">
        <v>20</v>
      </c>
      <c r="L134" s="6">
        <v>12</v>
      </c>
      <c r="M134" s="6">
        <v>8</v>
      </c>
      <c r="N134" s="6">
        <v>8</v>
      </c>
      <c r="O134" s="9"/>
      <c r="P134" s="9"/>
      <c r="Q134" s="6">
        <v>7</v>
      </c>
      <c r="R134" s="6">
        <v>1</v>
      </c>
      <c r="S134" s="7">
        <f>SUM(P134:R134)</f>
        <v>8</v>
      </c>
      <c r="T134" s="10" t="str">
        <f>IF(-(+N134+O134-P134-Q134-R134)&lt;1,"",-(+N134+O134-P134-Q134-R134))</f>
        <v/>
      </c>
      <c r="U134" s="10" t="str">
        <f>IF(-(+N134-P134-Q134-R134)&lt;1,"",-(+N134-P134-Q134-R134))</f>
        <v/>
      </c>
      <c r="V134" s="51" t="s">
        <v>180</v>
      </c>
      <c r="W134" s="47">
        <v>0</v>
      </c>
      <c r="X134" s="51" t="s">
        <v>184</v>
      </c>
      <c r="Y134" s="47">
        <v>0</v>
      </c>
      <c r="Z134" s="48">
        <v>0</v>
      </c>
      <c r="AA134" s="49" t="str">
        <f>IF(Y134=Z134,"Correcto","Pendiente")</f>
        <v>Correcto</v>
      </c>
      <c r="AB134" s="49"/>
    </row>
    <row r="135" spans="1:28" ht="12.95" customHeight="1" x14ac:dyDescent="0.2">
      <c r="A135" s="20">
        <v>595</v>
      </c>
      <c r="B135" s="20">
        <v>595522</v>
      </c>
      <c r="C135" s="21" t="s">
        <v>127</v>
      </c>
      <c r="D135" s="17">
        <v>0</v>
      </c>
      <c r="E135" s="6">
        <v>31</v>
      </c>
      <c r="F135" s="6">
        <v>6</v>
      </c>
      <c r="G135" s="6">
        <v>25</v>
      </c>
      <c r="H135" s="6">
        <v>25</v>
      </c>
      <c r="I135" s="9"/>
      <c r="J135" s="14">
        <f>+K135/E135</f>
        <v>0.61290322580645162</v>
      </c>
      <c r="K135" s="6">
        <v>19</v>
      </c>
      <c r="L135" s="6">
        <v>7</v>
      </c>
      <c r="M135" s="6">
        <v>12</v>
      </c>
      <c r="N135" s="6">
        <v>12</v>
      </c>
      <c r="O135" s="9"/>
      <c r="P135" s="9"/>
      <c r="Q135" s="6">
        <v>11</v>
      </c>
      <c r="R135" s="9"/>
      <c r="S135" s="7">
        <f>SUM(P135:R135)</f>
        <v>11</v>
      </c>
      <c r="T135" s="10" t="str">
        <f>IF(-(+N135+O135-P135-Q135-R135)&lt;1,"",-(+N135+O135-P135-Q135-R135))</f>
        <v/>
      </c>
      <c r="U135" s="10" t="str">
        <f>IF(-(+N135-P135-Q135-R135)&lt;1,"",-(+N135-P135-Q135-R135))</f>
        <v/>
      </c>
      <c r="V135" s="51" t="s">
        <v>180</v>
      </c>
      <c r="W135" s="47">
        <v>0</v>
      </c>
      <c r="X135" s="51" t="s">
        <v>184</v>
      </c>
      <c r="Y135" s="47">
        <v>0</v>
      </c>
      <c r="Z135" s="48">
        <v>0</v>
      </c>
      <c r="AA135" s="49" t="str">
        <f>IF(Y135=Z135,"Correcto","Pendiente")</f>
        <v>Correcto</v>
      </c>
      <c r="AB135" s="49"/>
    </row>
    <row r="136" spans="1:28" ht="12.95" customHeight="1" x14ac:dyDescent="0.2">
      <c r="A136" s="20">
        <v>595</v>
      </c>
      <c r="B136" s="20">
        <v>595523</v>
      </c>
      <c r="C136" s="21" t="s">
        <v>128</v>
      </c>
      <c r="D136" s="17">
        <v>0</v>
      </c>
      <c r="E136" s="6">
        <v>11</v>
      </c>
      <c r="F136" s="6">
        <v>0</v>
      </c>
      <c r="G136" s="6">
        <v>11</v>
      </c>
      <c r="H136" s="6">
        <v>11</v>
      </c>
      <c r="I136" s="9"/>
      <c r="J136" s="14">
        <f>+K136/E136</f>
        <v>0.54545454545454541</v>
      </c>
      <c r="K136" s="6">
        <v>6</v>
      </c>
      <c r="L136" s="6">
        <v>0</v>
      </c>
      <c r="M136" s="6">
        <v>6</v>
      </c>
      <c r="N136" s="6">
        <v>6</v>
      </c>
      <c r="O136" s="9"/>
      <c r="P136" s="6">
        <v>1</v>
      </c>
      <c r="Q136" s="6">
        <v>5</v>
      </c>
      <c r="R136" s="9"/>
      <c r="S136" s="7">
        <f>SUM(P136:R136)</f>
        <v>6</v>
      </c>
      <c r="T136" s="10" t="str">
        <f>IF(-(+N136+O136-P136-Q136-R136)&lt;1,"",-(+N136+O136-P136-Q136-R136))</f>
        <v/>
      </c>
      <c r="U136" s="10" t="str">
        <f>IF(-(+N136-P136-Q136-R136)&lt;1,"",-(+N136-P136-Q136-R136))</f>
        <v/>
      </c>
      <c r="V136" s="51" t="s">
        <v>180</v>
      </c>
      <c r="W136" s="47">
        <v>0</v>
      </c>
      <c r="X136" s="51" t="s">
        <v>184</v>
      </c>
      <c r="Y136" s="47">
        <v>0</v>
      </c>
      <c r="Z136" s="48">
        <v>0</v>
      </c>
      <c r="AA136" s="49" t="str">
        <f>IF(Y136=Z136,"Correcto","Pendiente")</f>
        <v>Correcto</v>
      </c>
      <c r="AB136" s="49"/>
    </row>
    <row r="137" spans="1:28" ht="12.95" customHeight="1" x14ac:dyDescent="0.2">
      <c r="A137" s="20">
        <v>595</v>
      </c>
      <c r="B137" s="20">
        <v>595525</v>
      </c>
      <c r="C137" s="21" t="s">
        <v>129</v>
      </c>
      <c r="D137" s="17">
        <v>0</v>
      </c>
      <c r="E137" s="6">
        <v>14</v>
      </c>
      <c r="F137" s="6">
        <v>6</v>
      </c>
      <c r="G137" s="6">
        <v>8</v>
      </c>
      <c r="H137" s="6">
        <v>8</v>
      </c>
      <c r="I137" s="9"/>
      <c r="J137" s="14">
        <f>+K137/E137</f>
        <v>0.42857142857142855</v>
      </c>
      <c r="K137" s="6">
        <v>6</v>
      </c>
      <c r="L137" s="6">
        <v>6</v>
      </c>
      <c r="M137" s="6">
        <v>0</v>
      </c>
      <c r="N137" s="9"/>
      <c r="O137" s="9"/>
      <c r="P137" s="9"/>
      <c r="Q137" s="9"/>
      <c r="R137" s="9"/>
      <c r="S137" s="7">
        <f>SUM(P137:R137)</f>
        <v>0</v>
      </c>
      <c r="T137" s="10" t="str">
        <f>IF(-(+N137+O137-P137-Q137-R137)&lt;1,"",-(+N137+O137-P137-Q137-R137))</f>
        <v/>
      </c>
      <c r="U137" s="10" t="str">
        <f>IF(-(+N137-P137-Q137-R137)&lt;1,"",-(+N137-P137-Q137-R137))</f>
        <v/>
      </c>
      <c r="V137" s="51" t="s">
        <v>180</v>
      </c>
      <c r="W137" s="47">
        <v>0</v>
      </c>
      <c r="X137" s="51" t="s">
        <v>184</v>
      </c>
      <c r="Y137" s="47">
        <v>0</v>
      </c>
      <c r="Z137" s="48">
        <v>0</v>
      </c>
      <c r="AA137" s="49" t="str">
        <f>IF(Y137=Z137,"Correcto","Pendiente")</f>
        <v>Correcto</v>
      </c>
      <c r="AB137" s="49"/>
    </row>
    <row r="138" spans="1:28" ht="12.95" customHeight="1" x14ac:dyDescent="0.2">
      <c r="A138" s="20">
        <v>596</v>
      </c>
      <c r="B138" s="20">
        <v>596608</v>
      </c>
      <c r="C138" s="21" t="s">
        <v>130</v>
      </c>
      <c r="D138" s="17">
        <v>0</v>
      </c>
      <c r="E138" s="6">
        <v>11</v>
      </c>
      <c r="F138" s="6">
        <v>7</v>
      </c>
      <c r="G138" s="6">
        <v>4</v>
      </c>
      <c r="H138" s="6">
        <v>4</v>
      </c>
      <c r="I138" s="9"/>
      <c r="J138" s="14">
        <f>+K138/E138</f>
        <v>0.45454545454545453</v>
      </c>
      <c r="K138" s="6">
        <v>5</v>
      </c>
      <c r="L138" s="6">
        <v>5</v>
      </c>
      <c r="M138" s="6">
        <v>0</v>
      </c>
      <c r="N138" s="9"/>
      <c r="O138" s="9"/>
      <c r="P138" s="6">
        <v>2</v>
      </c>
      <c r="Q138" s="6">
        <v>1</v>
      </c>
      <c r="R138" s="9"/>
      <c r="S138" s="7">
        <f>SUM(P138:R138)</f>
        <v>3</v>
      </c>
      <c r="T138" s="10">
        <f>IF(-(+N138+O138-P138-Q138-R138)&lt;1,"",-(+N138+O138-P138-Q138-R138))</f>
        <v>3</v>
      </c>
      <c r="U138" s="10">
        <f>IF(-(+N138-P138-Q138-R138)&lt;1,"",-(+N138-P138-Q138-R138))</f>
        <v>3</v>
      </c>
      <c r="V138" s="51" t="s">
        <v>180</v>
      </c>
      <c r="W138" s="47">
        <f>+T138</f>
        <v>3</v>
      </c>
      <c r="X138" s="51" t="s">
        <v>184</v>
      </c>
      <c r="Y138" s="47">
        <f>+U138</f>
        <v>3</v>
      </c>
      <c r="Z138" s="48">
        <v>3</v>
      </c>
      <c r="AA138" s="49" t="str">
        <f>IF(Y138=Z138,"Correcto","Pendiente")</f>
        <v>Correcto</v>
      </c>
      <c r="AB138" s="49"/>
    </row>
    <row r="139" spans="1:28" ht="12.95" customHeight="1" x14ac:dyDescent="0.2">
      <c r="A139" s="20">
        <v>596</v>
      </c>
      <c r="B139" s="20">
        <v>596610</v>
      </c>
      <c r="C139" s="21" t="s">
        <v>131</v>
      </c>
      <c r="D139" s="17">
        <v>0</v>
      </c>
      <c r="E139" s="6">
        <v>2</v>
      </c>
      <c r="F139" s="6">
        <v>0</v>
      </c>
      <c r="G139" s="6">
        <v>2</v>
      </c>
      <c r="H139" s="6">
        <v>2</v>
      </c>
      <c r="I139" s="9"/>
      <c r="J139" s="14">
        <f>+K139/E139</f>
        <v>0</v>
      </c>
      <c r="K139" s="9"/>
      <c r="L139" s="9"/>
      <c r="M139" s="9"/>
      <c r="N139" s="9"/>
      <c r="O139" s="9"/>
      <c r="P139" s="9"/>
      <c r="Q139" s="9"/>
      <c r="R139" s="9"/>
      <c r="S139" s="7">
        <f>SUM(P139:R139)</f>
        <v>0</v>
      </c>
      <c r="T139" s="10" t="str">
        <f>IF(-(+N139+O139-P139-Q139-R139)&lt;1,"",-(+N139+O139-P139-Q139-R139))</f>
        <v/>
      </c>
      <c r="U139" s="10" t="str">
        <f>IF(-(+N139-P139-Q139-R139)&lt;1,"",-(+N139-P139-Q139-R139))</f>
        <v/>
      </c>
      <c r="V139" s="51" t="s">
        <v>180</v>
      </c>
      <c r="W139" s="47">
        <v>0</v>
      </c>
      <c r="X139" s="51" t="s">
        <v>184</v>
      </c>
      <c r="Y139" s="47">
        <v>0</v>
      </c>
      <c r="Z139" s="48">
        <v>0</v>
      </c>
      <c r="AA139" s="49" t="str">
        <f>IF(Y139=Z139,"Correcto","Pendiente")</f>
        <v>Correcto</v>
      </c>
      <c r="AB139" s="49"/>
    </row>
    <row r="140" spans="1:28" ht="12.95" customHeight="1" x14ac:dyDescent="0.2">
      <c r="A140" s="20">
        <v>596</v>
      </c>
      <c r="B140" s="20">
        <v>596612</v>
      </c>
      <c r="C140" s="21" t="s">
        <v>132</v>
      </c>
      <c r="D140" s="17">
        <v>0</v>
      </c>
      <c r="E140" s="6">
        <v>1</v>
      </c>
      <c r="F140" s="6">
        <v>0</v>
      </c>
      <c r="G140" s="6">
        <v>1</v>
      </c>
      <c r="H140" s="6">
        <v>1</v>
      </c>
      <c r="I140" s="9"/>
      <c r="J140" s="14">
        <f>+K140/E140</f>
        <v>0</v>
      </c>
      <c r="K140" s="9"/>
      <c r="L140" s="9"/>
      <c r="M140" s="9"/>
      <c r="N140" s="9"/>
      <c r="O140" s="9"/>
      <c r="P140" s="9"/>
      <c r="Q140" s="9"/>
      <c r="R140" s="9"/>
      <c r="S140" s="7">
        <f>SUM(P140:R140)</f>
        <v>0</v>
      </c>
      <c r="T140" s="10" t="str">
        <f>IF(-(+N140+O140-P140-Q140-R140)&lt;1,"",-(+N140+O140-P140-Q140-R140))</f>
        <v/>
      </c>
      <c r="U140" s="10" t="str">
        <f>IF(-(+N140-P140-Q140-R140)&lt;1,"",-(+N140-P140-Q140-R140))</f>
        <v/>
      </c>
      <c r="V140" s="51" t="s">
        <v>180</v>
      </c>
      <c r="W140" s="47">
        <v>0</v>
      </c>
      <c r="X140" s="51" t="s">
        <v>184</v>
      </c>
      <c r="Y140" s="47">
        <v>0</v>
      </c>
      <c r="Z140" s="48">
        <v>0</v>
      </c>
      <c r="AA140" s="49" t="str">
        <f>IF(Y140=Z140,"Correcto","Pendiente")</f>
        <v>Correcto</v>
      </c>
      <c r="AB140" s="49"/>
    </row>
    <row r="141" spans="1:28" ht="12.95" customHeight="1" x14ac:dyDescent="0.2">
      <c r="A141" s="20">
        <v>596</v>
      </c>
      <c r="B141" s="20">
        <v>596613</v>
      </c>
      <c r="C141" s="21" t="s">
        <v>133</v>
      </c>
      <c r="D141" s="17">
        <v>0</v>
      </c>
      <c r="E141" s="6">
        <v>4</v>
      </c>
      <c r="F141" s="6">
        <v>1</v>
      </c>
      <c r="G141" s="6">
        <v>3</v>
      </c>
      <c r="H141" s="6">
        <v>3</v>
      </c>
      <c r="I141" s="9"/>
      <c r="J141" s="14">
        <f>+K141/E141</f>
        <v>0.25</v>
      </c>
      <c r="K141" s="6">
        <v>1</v>
      </c>
      <c r="L141" s="6">
        <v>1</v>
      </c>
      <c r="M141" s="6">
        <v>0</v>
      </c>
      <c r="N141" s="9"/>
      <c r="O141" s="9"/>
      <c r="P141" s="9"/>
      <c r="Q141" s="9"/>
      <c r="R141" s="9"/>
      <c r="S141" s="7">
        <f>SUM(P141:R141)</f>
        <v>0</v>
      </c>
      <c r="T141" s="10" t="str">
        <f>IF(-(+N141+O141-P141-Q141-R141)&lt;1,"",-(+N141+O141-P141-Q141-R141))</f>
        <v/>
      </c>
      <c r="U141" s="10" t="str">
        <f>IF(-(+N141-P141-Q141-R141)&lt;1,"",-(+N141-P141-Q141-R141))</f>
        <v/>
      </c>
      <c r="V141" s="51" t="s">
        <v>180</v>
      </c>
      <c r="W141" s="47">
        <v>0</v>
      </c>
      <c r="X141" s="51" t="s">
        <v>184</v>
      </c>
      <c r="Y141" s="47">
        <v>0</v>
      </c>
      <c r="Z141" s="48">
        <v>0</v>
      </c>
      <c r="AA141" s="49" t="str">
        <f>IF(Y141=Z141,"Correcto","Pendiente")</f>
        <v>Correcto</v>
      </c>
      <c r="AB141" s="49"/>
    </row>
    <row r="142" spans="1:28" ht="12.95" customHeight="1" x14ac:dyDescent="0.2">
      <c r="A142" s="20">
        <v>596</v>
      </c>
      <c r="B142" s="20">
        <v>596615</v>
      </c>
      <c r="C142" s="21" t="s">
        <v>134</v>
      </c>
      <c r="D142" s="17">
        <v>0</v>
      </c>
      <c r="E142" s="6">
        <v>2</v>
      </c>
      <c r="F142" s="6">
        <v>0</v>
      </c>
      <c r="G142" s="6">
        <v>2</v>
      </c>
      <c r="H142" s="6">
        <v>2</v>
      </c>
      <c r="I142" s="9"/>
      <c r="J142" s="14">
        <f>+K142/E142</f>
        <v>0</v>
      </c>
      <c r="K142" s="9"/>
      <c r="L142" s="9"/>
      <c r="M142" s="9"/>
      <c r="N142" s="9"/>
      <c r="O142" s="9"/>
      <c r="P142" s="9"/>
      <c r="Q142" s="9"/>
      <c r="R142" s="9"/>
      <c r="S142" s="7">
        <f>SUM(P142:R142)</f>
        <v>0</v>
      </c>
      <c r="T142" s="10" t="str">
        <f>IF(-(+N142+O142-P142-Q142-R142)&lt;1,"",-(+N142+O142-P142-Q142-R142))</f>
        <v/>
      </c>
      <c r="U142" s="10" t="str">
        <f>IF(-(+N142-P142-Q142-R142)&lt;1,"",-(+N142-P142-Q142-R142))</f>
        <v/>
      </c>
      <c r="V142" s="51" t="s">
        <v>180</v>
      </c>
      <c r="W142" s="47">
        <v>0</v>
      </c>
      <c r="X142" s="51" t="s">
        <v>184</v>
      </c>
      <c r="Y142" s="47">
        <v>0</v>
      </c>
      <c r="Z142" s="48">
        <v>0</v>
      </c>
      <c r="AA142" s="49" t="str">
        <f>IF(Y142=Z142,"Correcto","Pendiente")</f>
        <v>Correcto</v>
      </c>
      <c r="AB142" s="49"/>
    </row>
    <row r="143" spans="1:28" ht="12.95" customHeight="1" x14ac:dyDescent="0.2">
      <c r="A143" s="20">
        <v>596</v>
      </c>
      <c r="B143" s="20">
        <v>596617</v>
      </c>
      <c r="C143" s="21" t="s">
        <v>135</v>
      </c>
      <c r="D143" s="17">
        <v>0</v>
      </c>
      <c r="E143" s="6">
        <v>2</v>
      </c>
      <c r="F143" s="6">
        <v>0</v>
      </c>
      <c r="G143" s="6">
        <v>2</v>
      </c>
      <c r="H143" s="6">
        <v>2</v>
      </c>
      <c r="I143" s="9"/>
      <c r="J143" s="14">
        <f>+K143/E143</f>
        <v>0</v>
      </c>
      <c r="K143" s="9"/>
      <c r="L143" s="9"/>
      <c r="M143" s="9"/>
      <c r="N143" s="9"/>
      <c r="O143" s="9"/>
      <c r="P143" s="9"/>
      <c r="Q143" s="9"/>
      <c r="R143" s="9"/>
      <c r="S143" s="7">
        <f>SUM(P143:R143)</f>
        <v>0</v>
      </c>
      <c r="T143" s="10" t="str">
        <f>IF(-(+N143+O143-P143-Q143-R143)&lt;1,"",-(+N143+O143-P143-Q143-R143))</f>
        <v/>
      </c>
      <c r="U143" s="10" t="str">
        <f>IF(-(+N143-P143-Q143-R143)&lt;1,"",-(+N143-P143-Q143-R143))</f>
        <v/>
      </c>
      <c r="V143" s="51" t="s">
        <v>180</v>
      </c>
      <c r="W143" s="47">
        <v>0</v>
      </c>
      <c r="X143" s="51" t="s">
        <v>184</v>
      </c>
      <c r="Y143" s="47">
        <v>0</v>
      </c>
      <c r="Z143" s="48">
        <v>0</v>
      </c>
      <c r="AA143" s="49" t="str">
        <f>IF(Y143=Z143,"Correcto","Pendiente")</f>
        <v>Correcto</v>
      </c>
      <c r="AB143" s="49"/>
    </row>
    <row r="144" spans="1:28" ht="12.95" customHeight="1" x14ac:dyDescent="0.2">
      <c r="A144" s="20">
        <v>596</v>
      </c>
      <c r="B144" s="20">
        <v>596619</v>
      </c>
      <c r="C144" s="21" t="s">
        <v>136</v>
      </c>
      <c r="D144" s="17">
        <v>0</v>
      </c>
      <c r="E144" s="6">
        <v>1</v>
      </c>
      <c r="F144" s="6">
        <v>0</v>
      </c>
      <c r="G144" s="6">
        <v>1</v>
      </c>
      <c r="H144" s="6">
        <v>1</v>
      </c>
      <c r="I144" s="9"/>
      <c r="J144" s="14">
        <f>+K144/E144</f>
        <v>0</v>
      </c>
      <c r="K144" s="9"/>
      <c r="L144" s="9"/>
      <c r="M144" s="9"/>
      <c r="N144" s="9"/>
      <c r="O144" s="9"/>
      <c r="P144" s="9"/>
      <c r="Q144" s="9"/>
      <c r="R144" s="9"/>
      <c r="S144" s="7">
        <f>SUM(P144:R144)</f>
        <v>0</v>
      </c>
      <c r="T144" s="10" t="str">
        <f>IF(-(+N144+O144-P144-Q144-R144)&lt;1,"",-(+N144+O144-P144-Q144-R144))</f>
        <v/>
      </c>
      <c r="U144" s="10" t="str">
        <f>IF(-(+N144-P144-Q144-R144)&lt;1,"",-(+N144-P144-Q144-R144))</f>
        <v/>
      </c>
      <c r="V144" s="51" t="s">
        <v>180</v>
      </c>
      <c r="W144" s="47">
        <v>0</v>
      </c>
      <c r="X144" s="51" t="s">
        <v>184</v>
      </c>
      <c r="Y144" s="47">
        <v>0</v>
      </c>
      <c r="Z144" s="48">
        <v>0</v>
      </c>
      <c r="AA144" s="49" t="str">
        <f>IF(Y144=Z144,"Correcto","Pendiente")</f>
        <v>Correcto</v>
      </c>
      <c r="AB144" s="49"/>
    </row>
    <row r="145" spans="1:28" ht="12.95" customHeight="1" x14ac:dyDescent="0.2">
      <c r="A145" s="20">
        <v>596</v>
      </c>
      <c r="B145" s="20">
        <v>596620</v>
      </c>
      <c r="C145" s="21" t="s">
        <v>137</v>
      </c>
      <c r="D145" s="17">
        <v>0</v>
      </c>
      <c r="E145" s="6">
        <v>1</v>
      </c>
      <c r="F145" s="6">
        <v>0</v>
      </c>
      <c r="G145" s="6">
        <v>1</v>
      </c>
      <c r="H145" s="6">
        <v>1</v>
      </c>
      <c r="I145" s="9"/>
      <c r="J145" s="14">
        <f>+K145/E145</f>
        <v>0</v>
      </c>
      <c r="K145" s="9"/>
      <c r="L145" s="9"/>
      <c r="M145" s="9"/>
      <c r="N145" s="9"/>
      <c r="O145" s="9"/>
      <c r="P145" s="9"/>
      <c r="Q145" s="9"/>
      <c r="R145" s="9"/>
      <c r="S145" s="7">
        <f>SUM(P145:R145)</f>
        <v>0</v>
      </c>
      <c r="T145" s="10" t="str">
        <f>IF(-(+N145+O145-P145-Q145-R145)&lt;1,"",-(+N145+O145-P145-Q145-R145))</f>
        <v/>
      </c>
      <c r="U145" s="10" t="str">
        <f>IF(-(+N145-P145-Q145-R145)&lt;1,"",-(+N145-P145-Q145-R145))</f>
        <v/>
      </c>
      <c r="V145" s="51" t="s">
        <v>180</v>
      </c>
      <c r="W145" s="47">
        <v>0</v>
      </c>
      <c r="X145" s="51" t="s">
        <v>184</v>
      </c>
      <c r="Y145" s="47">
        <v>0</v>
      </c>
      <c r="Z145" s="48">
        <v>0</v>
      </c>
      <c r="AA145" s="49" t="str">
        <f>IF(Y145=Z145,"Correcto","Pendiente")</f>
        <v>Correcto</v>
      </c>
      <c r="AB145" s="49"/>
    </row>
    <row r="146" spans="1:28" ht="12.95" customHeight="1" x14ac:dyDescent="0.2">
      <c r="A146" s="20">
        <v>597</v>
      </c>
      <c r="B146" s="20">
        <v>597021</v>
      </c>
      <c r="C146" s="21" t="s">
        <v>138</v>
      </c>
      <c r="D146" s="17">
        <v>0</v>
      </c>
      <c r="E146" s="6">
        <v>4</v>
      </c>
      <c r="F146" s="6">
        <v>4</v>
      </c>
      <c r="G146" s="6">
        <v>0</v>
      </c>
      <c r="H146" s="9"/>
      <c r="I146" s="9"/>
      <c r="J146" s="11"/>
      <c r="K146" s="11"/>
      <c r="L146" s="11"/>
      <c r="M146" s="6">
        <v>0</v>
      </c>
      <c r="N146" s="6">
        <v>1</v>
      </c>
      <c r="O146" s="6">
        <v>-1</v>
      </c>
      <c r="P146" s="9"/>
      <c r="Q146" s="9"/>
      <c r="R146" s="9"/>
      <c r="S146" s="7">
        <f>SUM(P146:R146)</f>
        <v>0</v>
      </c>
      <c r="T146" s="10" t="str">
        <f>IF(-(+N146+O146-P146-Q146-R146)&lt;1,"",-(+N146+O146-P146-Q146-R146))</f>
        <v/>
      </c>
      <c r="U146" s="10" t="str">
        <f>IF(-(+N146-P146-Q146-R146)&lt;1,"",-(+N146-P146-Q146-R146))</f>
        <v/>
      </c>
      <c r="V146" s="51" t="s">
        <v>180</v>
      </c>
      <c r="W146" s="47">
        <v>0</v>
      </c>
      <c r="X146" s="51" t="s">
        <v>184</v>
      </c>
      <c r="Y146" s="47">
        <v>0</v>
      </c>
      <c r="Z146" s="48">
        <v>0</v>
      </c>
      <c r="AA146" s="49" t="str">
        <f>IF(Y146=Z146,"Correcto","Pendiente")</f>
        <v>Correcto</v>
      </c>
      <c r="AB146" s="49"/>
    </row>
    <row r="147" spans="1:28" ht="12.95" customHeight="1" x14ac:dyDescent="0.2">
      <c r="A147" s="20">
        <v>597</v>
      </c>
      <c r="B147" s="20">
        <v>597022</v>
      </c>
      <c r="C147" s="21" t="s">
        <v>139</v>
      </c>
      <c r="D147" s="17">
        <v>0</v>
      </c>
      <c r="E147" s="6">
        <v>4</v>
      </c>
      <c r="F147" s="6">
        <v>4</v>
      </c>
      <c r="G147" s="6">
        <v>0</v>
      </c>
      <c r="H147" s="9"/>
      <c r="I147" s="9"/>
      <c r="J147" s="11"/>
      <c r="K147" s="11"/>
      <c r="L147" s="11"/>
      <c r="M147" s="6">
        <v>1</v>
      </c>
      <c r="N147" s="6">
        <v>1</v>
      </c>
      <c r="O147" s="9"/>
      <c r="P147" s="9"/>
      <c r="Q147" s="9"/>
      <c r="R147" s="9"/>
      <c r="S147" s="7">
        <f>SUM(P147:R147)</f>
        <v>0</v>
      </c>
      <c r="T147" s="10" t="str">
        <f>IF(-(+N147+O147-P147-Q147-R147)&lt;1,"",-(+N147+O147-P147-Q147-R147))</f>
        <v/>
      </c>
      <c r="U147" s="10" t="str">
        <f>IF(-(+N147-P147-Q147-R147)&lt;1,"",-(+N147-P147-Q147-R147))</f>
        <v/>
      </c>
      <c r="V147" s="51" t="s">
        <v>180</v>
      </c>
      <c r="W147" s="47">
        <v>0</v>
      </c>
      <c r="X147" s="51" t="s">
        <v>184</v>
      </c>
      <c r="Y147" s="47">
        <v>0</v>
      </c>
      <c r="Z147" s="48">
        <v>0</v>
      </c>
      <c r="AA147" s="49" t="str">
        <f>IF(Y147=Z147,"Correcto","Pendiente")</f>
        <v>Correcto</v>
      </c>
      <c r="AB147" s="49"/>
    </row>
    <row r="148" spans="1:28" ht="12.95" customHeight="1" x14ac:dyDescent="0.2">
      <c r="A148" s="20">
        <v>597</v>
      </c>
      <c r="B148" s="20">
        <v>597023</v>
      </c>
      <c r="C148" s="21" t="s">
        <v>140</v>
      </c>
      <c r="D148" s="17">
        <v>0</v>
      </c>
      <c r="E148" s="6">
        <v>4</v>
      </c>
      <c r="F148" s="6">
        <v>4</v>
      </c>
      <c r="G148" s="6">
        <v>0</v>
      </c>
      <c r="H148" s="9"/>
      <c r="I148" s="9"/>
      <c r="J148" s="11"/>
      <c r="K148" s="11"/>
      <c r="L148" s="11"/>
      <c r="M148" s="6">
        <v>0</v>
      </c>
      <c r="N148" s="9"/>
      <c r="O148" s="9"/>
      <c r="P148" s="9"/>
      <c r="Q148" s="9"/>
      <c r="R148" s="9"/>
      <c r="S148" s="7">
        <f>SUM(P148:R148)</f>
        <v>0</v>
      </c>
      <c r="T148" s="10" t="str">
        <f>IF(-(+N148+O148-P148-Q148-R148)&lt;1,"",-(+N148+O148-P148-Q148-R148))</f>
        <v/>
      </c>
      <c r="U148" s="10" t="str">
        <f>IF(-(+N148-P148-Q148-R148)&lt;1,"",-(+N148-P148-Q148-R148))</f>
        <v/>
      </c>
      <c r="V148" s="51" t="s">
        <v>180</v>
      </c>
      <c r="W148" s="47">
        <v>0</v>
      </c>
      <c r="X148" s="51" t="s">
        <v>184</v>
      </c>
      <c r="Y148" s="47">
        <v>0</v>
      </c>
      <c r="Z148" s="48">
        <v>0</v>
      </c>
      <c r="AA148" s="49" t="str">
        <f>IF(Y148=Z148,"Correcto","Pendiente")</f>
        <v>Correcto</v>
      </c>
      <c r="AB148" s="49"/>
    </row>
    <row r="149" spans="1:28" ht="12.95" customHeight="1" x14ac:dyDescent="0.2">
      <c r="A149" s="20">
        <v>597</v>
      </c>
      <c r="B149" s="20">
        <v>597024</v>
      </c>
      <c r="C149" s="21" t="s">
        <v>141</v>
      </c>
      <c r="D149" s="17">
        <v>0</v>
      </c>
      <c r="E149" s="6">
        <v>7</v>
      </c>
      <c r="F149" s="6">
        <v>7</v>
      </c>
      <c r="G149" s="6">
        <v>0</v>
      </c>
      <c r="H149" s="9"/>
      <c r="I149" s="9"/>
      <c r="J149" s="11"/>
      <c r="K149" s="11"/>
      <c r="L149" s="11"/>
      <c r="M149" s="6">
        <v>3</v>
      </c>
      <c r="N149" s="6">
        <v>3</v>
      </c>
      <c r="O149" s="9"/>
      <c r="P149" s="9"/>
      <c r="Q149" s="9"/>
      <c r="R149" s="9"/>
      <c r="S149" s="7">
        <f>SUM(P149:R149)</f>
        <v>0</v>
      </c>
      <c r="T149" s="10" t="str">
        <f>IF(-(+N149+O149-P149-Q149-R149)&lt;1,"",-(+N149+O149-P149-Q149-R149))</f>
        <v/>
      </c>
      <c r="U149" s="10" t="str">
        <f>IF(-(+N149-P149-Q149-R149)&lt;1,"",-(+N149-P149-Q149-R149))</f>
        <v/>
      </c>
      <c r="V149" s="51" t="s">
        <v>180</v>
      </c>
      <c r="W149" s="47">
        <v>0</v>
      </c>
      <c r="X149" s="51" t="s">
        <v>184</v>
      </c>
      <c r="Y149" s="47">
        <v>0</v>
      </c>
      <c r="Z149" s="48">
        <v>0</v>
      </c>
      <c r="AA149" s="49" t="str">
        <f>IF(Y149=Z149,"Correcto","Pendiente")</f>
        <v>Correcto</v>
      </c>
      <c r="AB149" s="49"/>
    </row>
    <row r="150" spans="1:28" ht="12.95" customHeight="1" x14ac:dyDescent="0.2">
      <c r="A150" s="20">
        <v>597</v>
      </c>
      <c r="B150" s="20">
        <v>597025</v>
      </c>
      <c r="C150" s="21" t="s">
        <v>142</v>
      </c>
      <c r="D150" s="17">
        <v>0</v>
      </c>
      <c r="E150" s="6">
        <v>13</v>
      </c>
      <c r="F150" s="6">
        <v>13</v>
      </c>
      <c r="G150" s="6">
        <v>0</v>
      </c>
      <c r="H150" s="9"/>
      <c r="I150" s="9"/>
      <c r="J150" s="11"/>
      <c r="K150" s="11"/>
      <c r="L150" s="11"/>
      <c r="M150" s="6">
        <v>3</v>
      </c>
      <c r="N150" s="6">
        <v>3</v>
      </c>
      <c r="O150" s="9"/>
      <c r="P150" s="9"/>
      <c r="Q150" s="9"/>
      <c r="R150" s="9"/>
      <c r="S150" s="7">
        <f>SUM(P150:R150)</f>
        <v>0</v>
      </c>
      <c r="T150" s="10" t="str">
        <f>IF(-(+N150+O150-P150-Q150-R150)&lt;1,"",-(+N150+O150-P150-Q150-R150))</f>
        <v/>
      </c>
      <c r="U150" s="10" t="str">
        <f>IF(-(+N150-P150-Q150-R150)&lt;1,"",-(+N150-P150-Q150-R150))</f>
        <v/>
      </c>
      <c r="V150" s="51" t="s">
        <v>180</v>
      </c>
      <c r="W150" s="47">
        <v>0</v>
      </c>
      <c r="X150" s="51" t="s">
        <v>184</v>
      </c>
      <c r="Y150" s="47">
        <v>0</v>
      </c>
      <c r="Z150" s="48">
        <v>0</v>
      </c>
      <c r="AA150" s="49" t="str">
        <f>IF(Y150=Z150,"Correcto","Pendiente")</f>
        <v>Correcto</v>
      </c>
      <c r="AB150" s="49"/>
    </row>
    <row r="151" spans="1:28" ht="12.95" customHeight="1" x14ac:dyDescent="0.2">
      <c r="A151" s="20">
        <v>597</v>
      </c>
      <c r="B151" s="20">
        <v>597027</v>
      </c>
      <c r="C151" s="21" t="s">
        <v>143</v>
      </c>
      <c r="D151" s="17">
        <v>0</v>
      </c>
      <c r="E151" s="6">
        <v>5</v>
      </c>
      <c r="F151" s="6">
        <v>5</v>
      </c>
      <c r="G151" s="6">
        <v>0</v>
      </c>
      <c r="H151" s="6">
        <v>1</v>
      </c>
      <c r="I151" s="6">
        <v>-1</v>
      </c>
      <c r="J151" s="11"/>
      <c r="K151" s="11"/>
      <c r="L151" s="11"/>
      <c r="M151" s="6">
        <v>0</v>
      </c>
      <c r="N151" s="9"/>
      <c r="O151" s="9"/>
      <c r="P151" s="9"/>
      <c r="Q151" s="9"/>
      <c r="R151" s="9"/>
      <c r="S151" s="7">
        <f>SUM(P151:R151)</f>
        <v>0</v>
      </c>
      <c r="T151" s="10" t="str">
        <f>IF(-(+N151+O151-P151-Q151-R151)&lt;1,"",-(+N151+O151-P151-Q151-R151))</f>
        <v/>
      </c>
      <c r="U151" s="10" t="str">
        <f>IF(-(+N151-P151-Q151-R151)&lt;1,"",-(+N151-P151-Q151-R151))</f>
        <v/>
      </c>
      <c r="V151" s="51" t="s">
        <v>180</v>
      </c>
      <c r="W151" s="47">
        <v>0</v>
      </c>
      <c r="X151" s="51" t="s">
        <v>184</v>
      </c>
      <c r="Y151" s="47">
        <v>0</v>
      </c>
      <c r="Z151" s="48">
        <v>0</v>
      </c>
      <c r="AA151" s="49" t="str">
        <f>IF(Y151=Z151,"Correcto","Pendiente")</f>
        <v>Correcto</v>
      </c>
      <c r="AB151" s="49"/>
    </row>
    <row r="152" spans="1:28" ht="12.95" customHeight="1" x14ac:dyDescent="0.2">
      <c r="A152" s="20">
        <v>597</v>
      </c>
      <c r="B152" s="20">
        <v>597028</v>
      </c>
      <c r="C152" s="21" t="s">
        <v>144</v>
      </c>
      <c r="D152" s="17">
        <v>0</v>
      </c>
      <c r="E152" s="6">
        <v>9</v>
      </c>
      <c r="F152" s="6">
        <v>9</v>
      </c>
      <c r="G152" s="6">
        <v>0</v>
      </c>
      <c r="H152" s="9"/>
      <c r="I152" s="9"/>
      <c r="J152" s="11"/>
      <c r="K152" s="11"/>
      <c r="L152" s="11"/>
      <c r="M152" s="6">
        <v>1</v>
      </c>
      <c r="N152" s="6">
        <v>1</v>
      </c>
      <c r="O152" s="9"/>
      <c r="P152" s="9"/>
      <c r="Q152" s="9"/>
      <c r="R152" s="9"/>
      <c r="S152" s="7">
        <f>SUM(P152:R152)</f>
        <v>0</v>
      </c>
      <c r="T152" s="10" t="str">
        <f>IF(-(+N152+O152-P152-Q152-R152)&lt;1,"",-(+N152+O152-P152-Q152-R152))</f>
        <v/>
      </c>
      <c r="U152" s="10" t="str">
        <f>IF(-(+N152-P152-Q152-R152)&lt;1,"",-(+N152-P152-Q152-R152))</f>
        <v/>
      </c>
      <c r="V152" s="51" t="s">
        <v>180</v>
      </c>
      <c r="W152" s="47">
        <v>0</v>
      </c>
      <c r="X152" s="51" t="s">
        <v>184</v>
      </c>
      <c r="Y152" s="47">
        <v>0</v>
      </c>
      <c r="Z152" s="48">
        <v>0</v>
      </c>
      <c r="AA152" s="49" t="str">
        <f>IF(Y152=Z152,"Correcto","Pendiente")</f>
        <v>Correcto</v>
      </c>
      <c r="AB152" s="49"/>
    </row>
    <row r="153" spans="1:28" ht="12.95" customHeight="1" x14ac:dyDescent="0.2">
      <c r="A153" s="20">
        <v>597</v>
      </c>
      <c r="B153" s="20">
        <v>597031</v>
      </c>
      <c r="C153" s="21" t="s">
        <v>145</v>
      </c>
      <c r="D153" s="17">
        <v>0</v>
      </c>
      <c r="E153" s="6">
        <v>2442</v>
      </c>
      <c r="F153" s="6">
        <v>1376</v>
      </c>
      <c r="G153" s="6">
        <v>1066</v>
      </c>
      <c r="H153" s="6">
        <v>1074</v>
      </c>
      <c r="I153" s="6">
        <v>-8</v>
      </c>
      <c r="J153" s="11"/>
      <c r="K153" s="11"/>
      <c r="L153" s="11"/>
      <c r="M153" s="6">
        <v>547</v>
      </c>
      <c r="N153" s="6">
        <v>605</v>
      </c>
      <c r="O153" s="6">
        <v>-58</v>
      </c>
      <c r="P153" s="9"/>
      <c r="Q153" s="6">
        <v>374</v>
      </c>
      <c r="R153" s="6">
        <v>1</v>
      </c>
      <c r="S153" s="7">
        <f>SUM(P153:R153)</f>
        <v>375</v>
      </c>
      <c r="T153" s="10" t="str">
        <f>IF(-(+N153+O153-P153-Q153-R153)&lt;1,"",-(+N153+O153-P153-Q153-R153))</f>
        <v/>
      </c>
      <c r="U153" s="10" t="str">
        <f>IF(-(+N153-P153-Q153-R153)&lt;1,"",-(+N153-P153-Q153-R153))</f>
        <v/>
      </c>
      <c r="V153" s="51" t="s">
        <v>180</v>
      </c>
      <c r="W153" s="47">
        <v>0</v>
      </c>
      <c r="X153" s="51" t="s">
        <v>184</v>
      </c>
      <c r="Y153" s="47">
        <v>0</v>
      </c>
      <c r="Z153" s="48">
        <v>2</v>
      </c>
      <c r="AA153" s="50" t="s">
        <v>187</v>
      </c>
      <c r="AB153" s="10">
        <f>+Y153-Z153</f>
        <v>-2</v>
      </c>
    </row>
    <row r="154" spans="1:28" ht="12.95" customHeight="1" x14ac:dyDescent="0.2">
      <c r="A154" s="20">
        <v>597</v>
      </c>
      <c r="B154" s="20">
        <v>597032</v>
      </c>
      <c r="C154" s="21" t="s">
        <v>146</v>
      </c>
      <c r="D154" s="17">
        <v>0</v>
      </c>
      <c r="E154" s="6">
        <v>1473</v>
      </c>
      <c r="F154" s="6">
        <v>735</v>
      </c>
      <c r="G154" s="6">
        <v>738</v>
      </c>
      <c r="H154" s="6">
        <v>741</v>
      </c>
      <c r="I154" s="6">
        <v>-3</v>
      </c>
      <c r="J154" s="11"/>
      <c r="K154" s="11"/>
      <c r="L154" s="11"/>
      <c r="M154" s="6">
        <v>273</v>
      </c>
      <c r="N154" s="6">
        <v>296</v>
      </c>
      <c r="O154" s="6">
        <v>-23</v>
      </c>
      <c r="P154" s="6">
        <v>1</v>
      </c>
      <c r="Q154" s="6">
        <v>313</v>
      </c>
      <c r="R154" s="6">
        <v>25</v>
      </c>
      <c r="S154" s="7">
        <f>SUM(P154:R154)</f>
        <v>339</v>
      </c>
      <c r="T154" s="10">
        <f>IF(-(+N154+O154-P154-Q154-R154)&lt;1,"",-(+N154+O154-P154-Q154-R154))</f>
        <v>66</v>
      </c>
      <c r="U154" s="10">
        <f>IF(-(+N154-P154-Q154-R154)&lt;1,"",-(+N154-P154-Q154-R154))</f>
        <v>43</v>
      </c>
      <c r="V154" s="51" t="s">
        <v>180</v>
      </c>
      <c r="W154" s="47">
        <f>+T154</f>
        <v>66</v>
      </c>
      <c r="X154" s="51" t="s">
        <v>184</v>
      </c>
      <c r="Y154" s="47">
        <f>+U154</f>
        <v>43</v>
      </c>
      <c r="Z154" s="48">
        <v>35</v>
      </c>
      <c r="AA154" s="50" t="s">
        <v>187</v>
      </c>
      <c r="AB154" s="10">
        <f>+Y154-Z154</f>
        <v>8</v>
      </c>
    </row>
    <row r="155" spans="1:28" ht="12.95" customHeight="1" x14ac:dyDescent="0.2">
      <c r="A155" s="20">
        <v>597</v>
      </c>
      <c r="B155" s="20">
        <v>597033</v>
      </c>
      <c r="C155" s="21" t="s">
        <v>147</v>
      </c>
      <c r="D155" s="17">
        <v>0</v>
      </c>
      <c r="E155" s="6">
        <v>394</v>
      </c>
      <c r="F155" s="6">
        <v>201</v>
      </c>
      <c r="G155" s="6">
        <v>193</v>
      </c>
      <c r="H155" s="6">
        <v>194</v>
      </c>
      <c r="I155" s="6">
        <v>-1</v>
      </c>
      <c r="J155" s="11"/>
      <c r="K155" s="11"/>
      <c r="L155" s="11"/>
      <c r="M155" s="6">
        <v>141</v>
      </c>
      <c r="N155" s="6">
        <v>146</v>
      </c>
      <c r="O155" s="6">
        <v>-5</v>
      </c>
      <c r="P155" s="9"/>
      <c r="Q155" s="6">
        <v>86</v>
      </c>
      <c r="R155" s="6">
        <v>20</v>
      </c>
      <c r="S155" s="7">
        <f>SUM(P155:R155)</f>
        <v>106</v>
      </c>
      <c r="T155" s="10" t="str">
        <f>IF(-(+N155+O155-P155-Q155-R155)&lt;1,"",-(+N155+O155-P155-Q155-R155))</f>
        <v/>
      </c>
      <c r="U155" s="10" t="str">
        <f>IF(-(+N155-P155-Q155-R155)&lt;1,"",-(+N155-P155-Q155-R155))</f>
        <v/>
      </c>
      <c r="V155" s="51" t="s">
        <v>180</v>
      </c>
      <c r="W155" s="47">
        <v>0</v>
      </c>
      <c r="X155" s="51" t="s">
        <v>184</v>
      </c>
      <c r="Y155" s="47">
        <v>0</v>
      </c>
      <c r="Z155" s="48">
        <v>0</v>
      </c>
      <c r="AA155" s="49" t="str">
        <f>IF(Y155=Z155,"Correcto","Pendiente")</f>
        <v>Correcto</v>
      </c>
      <c r="AB155" s="49"/>
    </row>
    <row r="156" spans="1:28" ht="12.95" customHeight="1" x14ac:dyDescent="0.2">
      <c r="A156" s="20">
        <v>597</v>
      </c>
      <c r="B156" s="20">
        <v>597034</v>
      </c>
      <c r="C156" s="21" t="s">
        <v>17</v>
      </c>
      <c r="D156" s="17">
        <v>0</v>
      </c>
      <c r="E156" s="6">
        <v>1046</v>
      </c>
      <c r="F156" s="6">
        <v>484</v>
      </c>
      <c r="G156" s="6">
        <v>562</v>
      </c>
      <c r="H156" s="6">
        <v>566</v>
      </c>
      <c r="I156" s="6">
        <v>-4</v>
      </c>
      <c r="J156" s="11"/>
      <c r="K156" s="11"/>
      <c r="L156" s="11"/>
      <c r="M156" s="6">
        <v>256</v>
      </c>
      <c r="N156" s="6">
        <v>280</v>
      </c>
      <c r="O156" s="6">
        <v>-24</v>
      </c>
      <c r="P156" s="6">
        <v>1</v>
      </c>
      <c r="Q156" s="6">
        <v>212</v>
      </c>
      <c r="R156" s="6">
        <v>146</v>
      </c>
      <c r="S156" s="7">
        <f>SUM(P156:R156)</f>
        <v>359</v>
      </c>
      <c r="T156" s="10">
        <f>IF(-(+N156+O156-P156-Q156-R156)&lt;1,"",-(+N156+O156-P156-Q156-R156))</f>
        <v>103</v>
      </c>
      <c r="U156" s="10">
        <f>IF(-(+N156-P156-Q156-R156)&lt;1,"",-(+N156-P156-Q156-R156))</f>
        <v>79</v>
      </c>
      <c r="V156" s="51" t="s">
        <v>180</v>
      </c>
      <c r="W156" s="47">
        <f>+T156</f>
        <v>103</v>
      </c>
      <c r="X156" s="51" t="s">
        <v>184</v>
      </c>
      <c r="Y156" s="47">
        <f>+U156</f>
        <v>79</v>
      </c>
      <c r="Z156" s="48">
        <v>32</v>
      </c>
      <c r="AA156" s="50" t="s">
        <v>187</v>
      </c>
      <c r="AB156" s="10">
        <f>+Y156-Z156</f>
        <v>47</v>
      </c>
    </row>
    <row r="157" spans="1:28" ht="12.95" customHeight="1" x14ac:dyDescent="0.2">
      <c r="A157" s="20">
        <v>597</v>
      </c>
      <c r="B157" s="20">
        <v>597035</v>
      </c>
      <c r="C157" s="21" t="s">
        <v>16</v>
      </c>
      <c r="D157" s="17">
        <v>0</v>
      </c>
      <c r="E157" s="6">
        <v>589</v>
      </c>
      <c r="F157" s="6">
        <v>317</v>
      </c>
      <c r="G157" s="6">
        <v>272</v>
      </c>
      <c r="H157" s="6">
        <v>273</v>
      </c>
      <c r="I157" s="6">
        <v>-1</v>
      </c>
      <c r="J157" s="11"/>
      <c r="K157" s="11"/>
      <c r="L157" s="11"/>
      <c r="M157" s="6">
        <v>95</v>
      </c>
      <c r="N157" s="6">
        <v>111</v>
      </c>
      <c r="O157" s="6">
        <v>-16</v>
      </c>
      <c r="P157" s="9"/>
      <c r="Q157" s="6">
        <v>98</v>
      </c>
      <c r="R157" s="9"/>
      <c r="S157" s="7">
        <f>SUM(P157:R157)</f>
        <v>98</v>
      </c>
      <c r="T157" s="10">
        <f>IF(-(+N157+O157-P157-Q157-R157)&lt;1,"",-(+N157+O157-P157-Q157-R157))</f>
        <v>3</v>
      </c>
      <c r="U157" s="10" t="str">
        <f>IF(-(+N157-P157-Q157-R157)&lt;1,"",-(+N157-P157-Q157-R157))</f>
        <v/>
      </c>
      <c r="V157" s="51" t="s">
        <v>180</v>
      </c>
      <c r="W157" s="47">
        <f>+T157</f>
        <v>3</v>
      </c>
      <c r="X157" s="51" t="s">
        <v>184</v>
      </c>
      <c r="Y157" s="47">
        <v>0</v>
      </c>
      <c r="Z157" s="48">
        <v>1</v>
      </c>
      <c r="AA157" s="49" t="s">
        <v>186</v>
      </c>
      <c r="AB157" s="49"/>
    </row>
    <row r="158" spans="1:28" ht="12.95" customHeight="1" x14ac:dyDescent="0.2">
      <c r="A158" s="40"/>
      <c r="B158" s="40"/>
      <c r="C158" s="41" t="s">
        <v>148</v>
      </c>
      <c r="D158" s="42">
        <v>0</v>
      </c>
      <c r="E158" s="43">
        <v>1349</v>
      </c>
      <c r="F158" s="43">
        <v>590</v>
      </c>
      <c r="G158" s="43">
        <v>759</v>
      </c>
      <c r="H158" s="43">
        <v>765</v>
      </c>
      <c r="I158" s="43">
        <v>-6</v>
      </c>
      <c r="J158" s="44"/>
      <c r="K158" s="44"/>
      <c r="L158" s="44"/>
      <c r="M158" s="43">
        <v>61</v>
      </c>
      <c r="N158" s="43">
        <v>119</v>
      </c>
      <c r="O158" s="43">
        <v>-58</v>
      </c>
      <c r="P158" s="44"/>
      <c r="Q158" s="43">
        <v>180</v>
      </c>
      <c r="R158" s="43">
        <v>100</v>
      </c>
      <c r="S158" s="45">
        <f>SUM(P158:R158)</f>
        <v>280</v>
      </c>
      <c r="T158" s="46"/>
      <c r="U158" s="46"/>
      <c r="V158" s="51"/>
      <c r="W158" s="49"/>
      <c r="X158" s="49"/>
      <c r="Y158" s="49"/>
      <c r="Z158" s="51"/>
      <c r="AA158" s="52" t="s">
        <v>190</v>
      </c>
      <c r="AB158" s="49"/>
    </row>
    <row r="159" spans="1:28" ht="12.95" customHeight="1" x14ac:dyDescent="0.2">
      <c r="A159" s="40"/>
      <c r="B159" s="40"/>
      <c r="C159" s="41" t="s">
        <v>149</v>
      </c>
      <c r="D159" s="42">
        <v>0</v>
      </c>
      <c r="E159" s="43">
        <v>355</v>
      </c>
      <c r="F159" s="43">
        <v>152</v>
      </c>
      <c r="G159" s="43">
        <v>203</v>
      </c>
      <c r="H159" s="43">
        <v>205</v>
      </c>
      <c r="I159" s="43">
        <v>-2</v>
      </c>
      <c r="J159" s="44"/>
      <c r="K159" s="44"/>
      <c r="L159" s="44"/>
      <c r="M159" s="43">
        <v>56</v>
      </c>
      <c r="N159" s="43">
        <v>66</v>
      </c>
      <c r="O159" s="43">
        <v>-10</v>
      </c>
      <c r="P159" s="43">
        <v>44</v>
      </c>
      <c r="Q159" s="43">
        <v>41</v>
      </c>
      <c r="R159" s="43">
        <v>28</v>
      </c>
      <c r="S159" s="45">
        <f>SUM(P159:R159)</f>
        <v>113</v>
      </c>
      <c r="T159" s="46"/>
      <c r="U159" s="46"/>
      <c r="V159" s="51"/>
      <c r="W159" s="49"/>
      <c r="X159" s="49"/>
      <c r="Y159" s="49"/>
      <c r="Z159" s="51"/>
      <c r="AA159" s="52" t="s">
        <v>190</v>
      </c>
      <c r="AB159" s="49"/>
    </row>
    <row r="160" spans="1:28" ht="12.95" customHeight="1" x14ac:dyDescent="0.2">
      <c r="A160" s="33">
        <v>597</v>
      </c>
      <c r="B160" s="33">
        <v>597036</v>
      </c>
      <c r="C160" s="34" t="s">
        <v>148</v>
      </c>
      <c r="D160" s="35">
        <v>0</v>
      </c>
      <c r="E160" s="36">
        <f>+E158+E167</f>
        <v>2028</v>
      </c>
      <c r="F160" s="36">
        <f t="shared" ref="F160:I160" si="0">+F158+F167</f>
        <v>799</v>
      </c>
      <c r="G160" s="36">
        <f t="shared" si="0"/>
        <v>1229</v>
      </c>
      <c r="H160" s="36">
        <f t="shared" si="0"/>
        <v>1235</v>
      </c>
      <c r="I160" s="36">
        <f t="shared" si="0"/>
        <v>-6</v>
      </c>
      <c r="J160" s="37"/>
      <c r="K160" s="37"/>
      <c r="L160" s="37"/>
      <c r="M160" s="36">
        <f>+M158+M167</f>
        <v>222</v>
      </c>
      <c r="N160" s="36">
        <f t="shared" ref="N160:Q160" si="1">+N158+N167</f>
        <v>285</v>
      </c>
      <c r="O160" s="36">
        <f t="shared" si="1"/>
        <v>-63</v>
      </c>
      <c r="P160" s="36">
        <f t="shared" si="1"/>
        <v>0</v>
      </c>
      <c r="Q160" s="36">
        <f t="shared" si="1"/>
        <v>180</v>
      </c>
      <c r="R160" s="36">
        <f t="shared" ref="R160" si="2">+R158+R167</f>
        <v>100</v>
      </c>
      <c r="S160" s="38">
        <f t="shared" ref="S160:S161" si="3">SUM(P160:R160)</f>
        <v>280</v>
      </c>
      <c r="T160" s="39">
        <f t="shared" ref="T160:T161" si="4">IF(-(+N160+O160-P160-Q160-R160)&lt;1,"",-(+N160+O160-P160-Q160-R160))</f>
        <v>58</v>
      </c>
      <c r="U160" s="39" t="str">
        <f t="shared" ref="U160:U161" si="5">IF(-(+N160-P160-Q160-R160)&lt;1,"",-(+N160-P160-Q160-R160))</f>
        <v/>
      </c>
      <c r="V160" s="51" t="s">
        <v>180</v>
      </c>
      <c r="W160" s="47">
        <f t="shared" ref="W160:W161" si="6">+T160</f>
        <v>58</v>
      </c>
      <c r="X160" s="51" t="s">
        <v>184</v>
      </c>
      <c r="Y160" s="47">
        <v>0</v>
      </c>
      <c r="Z160" s="48">
        <v>40</v>
      </c>
      <c r="AA160" s="49" t="s">
        <v>191</v>
      </c>
      <c r="AB160" s="49"/>
    </row>
    <row r="161" spans="1:28" ht="12.95" customHeight="1" x14ac:dyDescent="0.2">
      <c r="A161" s="33">
        <v>597</v>
      </c>
      <c r="B161" s="33">
        <v>597037</v>
      </c>
      <c r="C161" s="34" t="s">
        <v>149</v>
      </c>
      <c r="D161" s="35">
        <v>0</v>
      </c>
      <c r="E161" s="36">
        <f>+E159+E168</f>
        <v>368</v>
      </c>
      <c r="F161" s="36">
        <f t="shared" ref="F161:I161" si="7">+F159+F168</f>
        <v>157</v>
      </c>
      <c r="G161" s="36">
        <f t="shared" si="7"/>
        <v>211</v>
      </c>
      <c r="H161" s="36">
        <f t="shared" si="7"/>
        <v>214</v>
      </c>
      <c r="I161" s="36">
        <f t="shared" si="7"/>
        <v>-3</v>
      </c>
      <c r="J161" s="37"/>
      <c r="K161" s="37"/>
      <c r="L161" s="37"/>
      <c r="M161" s="36">
        <f>+M159+M168</f>
        <v>51</v>
      </c>
      <c r="N161" s="36">
        <f t="shared" ref="N161:Q161" si="8">+N159+N168</f>
        <v>67</v>
      </c>
      <c r="O161" s="36">
        <f t="shared" si="8"/>
        <v>-16</v>
      </c>
      <c r="P161" s="36">
        <f t="shared" si="8"/>
        <v>44</v>
      </c>
      <c r="Q161" s="36">
        <f t="shared" si="8"/>
        <v>41</v>
      </c>
      <c r="R161" s="36">
        <f t="shared" ref="R161" si="9">+R159+R168</f>
        <v>28</v>
      </c>
      <c r="S161" s="38">
        <f t="shared" si="3"/>
        <v>113</v>
      </c>
      <c r="T161" s="39">
        <f t="shared" si="4"/>
        <v>62</v>
      </c>
      <c r="U161" s="39">
        <f t="shared" si="5"/>
        <v>46</v>
      </c>
      <c r="V161" s="51" t="s">
        <v>180</v>
      </c>
      <c r="W161" s="47">
        <f t="shared" si="6"/>
        <v>62</v>
      </c>
      <c r="X161" s="51" t="s">
        <v>184</v>
      </c>
      <c r="Y161" s="47">
        <f t="shared" ref="Y161" si="10">+U161</f>
        <v>46</v>
      </c>
      <c r="Z161" s="48">
        <v>52</v>
      </c>
      <c r="AA161" s="49" t="s">
        <v>191</v>
      </c>
      <c r="AB161" s="49"/>
    </row>
    <row r="162" spans="1:28" ht="12.95" customHeight="1" x14ac:dyDescent="0.2">
      <c r="A162" s="20">
        <v>597</v>
      </c>
      <c r="B162" s="20">
        <v>597038</v>
      </c>
      <c r="C162" s="21" t="s">
        <v>150</v>
      </c>
      <c r="D162" s="17">
        <v>0</v>
      </c>
      <c r="E162" s="6">
        <v>3639</v>
      </c>
      <c r="F162" s="6">
        <v>1938</v>
      </c>
      <c r="G162" s="6">
        <v>1701</v>
      </c>
      <c r="H162" s="6">
        <v>1710</v>
      </c>
      <c r="I162" s="6">
        <v>-9</v>
      </c>
      <c r="J162" s="11"/>
      <c r="K162" s="11"/>
      <c r="L162" s="11"/>
      <c r="M162" s="6">
        <v>1107</v>
      </c>
      <c r="N162" s="6">
        <v>1151</v>
      </c>
      <c r="O162" s="6">
        <v>-44</v>
      </c>
      <c r="P162" s="9"/>
      <c r="Q162" s="6">
        <v>472</v>
      </c>
      <c r="R162" s="6">
        <v>100</v>
      </c>
      <c r="S162" s="7">
        <f>SUM(P162:R162)</f>
        <v>572</v>
      </c>
      <c r="T162" s="10" t="str">
        <f>IF(-(+N162+O162-P162-Q162-R162)&lt;1,"",-(+N162+O162-P162-Q162-R162))</f>
        <v/>
      </c>
      <c r="U162" s="10" t="str">
        <f>IF(-(+N162-P162-Q162-R162)&lt;1,"",-(+N162-P162-Q162-R162))</f>
        <v/>
      </c>
      <c r="V162" s="51" t="s">
        <v>180</v>
      </c>
      <c r="W162" s="47">
        <v>0</v>
      </c>
      <c r="X162" s="51" t="s">
        <v>184</v>
      </c>
      <c r="Y162" s="47">
        <v>0</v>
      </c>
      <c r="Z162" s="48">
        <v>6</v>
      </c>
      <c r="AA162" s="50" t="s">
        <v>187</v>
      </c>
      <c r="AB162" s="10">
        <f>+Y162-Z162</f>
        <v>-6</v>
      </c>
    </row>
    <row r="163" spans="1:28" ht="12.95" customHeight="1" x14ac:dyDescent="0.2">
      <c r="A163" s="20">
        <v>597</v>
      </c>
      <c r="B163" s="20">
        <v>597039</v>
      </c>
      <c r="C163" s="21" t="s">
        <v>151</v>
      </c>
      <c r="D163" s="17">
        <v>0</v>
      </c>
      <c r="E163" s="6">
        <v>24</v>
      </c>
      <c r="F163" s="6">
        <v>4</v>
      </c>
      <c r="G163" s="6">
        <v>20</v>
      </c>
      <c r="H163" s="6">
        <v>20</v>
      </c>
      <c r="I163" s="9"/>
      <c r="J163" s="11"/>
      <c r="K163" s="11"/>
      <c r="L163" s="11"/>
      <c r="M163" s="6">
        <v>8</v>
      </c>
      <c r="N163" s="6">
        <v>8</v>
      </c>
      <c r="O163" s="9"/>
      <c r="P163" s="9"/>
      <c r="Q163" s="6">
        <v>10</v>
      </c>
      <c r="R163" s="9"/>
      <c r="S163" s="7">
        <f>SUM(P163:R163)</f>
        <v>10</v>
      </c>
      <c r="T163" s="10">
        <f>IF(-(+N163+O163-P163-Q163-R163)&lt;1,"",-(+N163+O163-P163-Q163-R163))</f>
        <v>2</v>
      </c>
      <c r="U163" s="10">
        <f>IF(-(+N163-P163-Q163-R163)&lt;1,"",-(+N163-P163-Q163-R163))</f>
        <v>2</v>
      </c>
      <c r="V163" s="51" t="s">
        <v>180</v>
      </c>
      <c r="W163" s="47">
        <f>+T163</f>
        <v>2</v>
      </c>
      <c r="X163" s="51" t="s">
        <v>184</v>
      </c>
      <c r="Y163" s="47">
        <f>+U163</f>
        <v>2</v>
      </c>
      <c r="Z163" s="48">
        <v>0</v>
      </c>
      <c r="AA163" s="50" t="s">
        <v>187</v>
      </c>
      <c r="AB163" s="10">
        <f>+Y163-Z163</f>
        <v>2</v>
      </c>
    </row>
    <row r="164" spans="1:28" ht="12.95" customHeight="1" x14ac:dyDescent="0.2">
      <c r="A164" s="20">
        <v>597</v>
      </c>
      <c r="B164" s="20">
        <v>597042</v>
      </c>
      <c r="C164" s="21" t="s">
        <v>64</v>
      </c>
      <c r="D164" s="17">
        <v>0</v>
      </c>
      <c r="E164" s="6">
        <v>3</v>
      </c>
      <c r="F164" s="6">
        <v>3</v>
      </c>
      <c r="G164" s="6">
        <v>0</v>
      </c>
      <c r="H164" s="9"/>
      <c r="I164" s="9"/>
      <c r="J164" s="11"/>
      <c r="K164" s="11"/>
      <c r="L164" s="11"/>
      <c r="M164" s="9"/>
      <c r="N164" s="9"/>
      <c r="O164" s="9"/>
      <c r="P164" s="9"/>
      <c r="Q164" s="9"/>
      <c r="R164" s="9"/>
      <c r="S164" s="7">
        <f>SUM(P164:R164)</f>
        <v>0</v>
      </c>
      <c r="T164" s="10" t="str">
        <f>IF(-(+N164+O164-P164-Q164-R164)&lt;1,"",-(+N164+O164-P164-Q164-R164))</f>
        <v/>
      </c>
      <c r="U164" s="10" t="str">
        <f>IF(-(+N164-P164-Q164-R164)&lt;1,"",-(+N164-P164-Q164-R164))</f>
        <v/>
      </c>
      <c r="V164" s="51" t="s">
        <v>180</v>
      </c>
      <c r="W164" s="47">
        <v>0</v>
      </c>
      <c r="X164" s="51" t="s">
        <v>184</v>
      </c>
      <c r="Y164" s="47">
        <v>0</v>
      </c>
      <c r="Z164" s="48">
        <v>0</v>
      </c>
      <c r="AA164" s="49" t="str">
        <f>IF(Y164=Z164,"Correcto","Pendiente")</f>
        <v>Correcto</v>
      </c>
      <c r="AB164" s="49"/>
    </row>
    <row r="165" spans="1:28" ht="12.95" customHeight="1" x14ac:dyDescent="0.2">
      <c r="A165" s="20">
        <v>597</v>
      </c>
      <c r="B165" s="20">
        <v>597043</v>
      </c>
      <c r="C165" s="21" t="s">
        <v>152</v>
      </c>
      <c r="D165" s="17">
        <v>0</v>
      </c>
      <c r="E165" s="6">
        <v>1</v>
      </c>
      <c r="F165" s="6">
        <v>1</v>
      </c>
      <c r="G165" s="6">
        <v>0</v>
      </c>
      <c r="H165" s="9"/>
      <c r="I165" s="9"/>
      <c r="J165" s="11"/>
      <c r="K165" s="11"/>
      <c r="L165" s="11"/>
      <c r="M165" s="9"/>
      <c r="N165" s="9"/>
      <c r="O165" s="9"/>
      <c r="P165" s="9"/>
      <c r="Q165" s="9"/>
      <c r="R165" s="9"/>
      <c r="S165" s="7">
        <f>SUM(P165:R165)</f>
        <v>0</v>
      </c>
      <c r="T165" s="10" t="str">
        <f>IF(-(+N165+O165-P165-Q165-R165)&lt;1,"",-(+N165+O165-P165-Q165-R165))</f>
        <v/>
      </c>
      <c r="U165" s="10" t="str">
        <f>IF(-(+N165-P165-Q165-R165)&lt;1,"",-(+N165-P165-Q165-R165))</f>
        <v/>
      </c>
      <c r="V165" s="51" t="s">
        <v>180</v>
      </c>
      <c r="W165" s="47">
        <v>0</v>
      </c>
      <c r="X165" s="51" t="s">
        <v>184</v>
      </c>
      <c r="Y165" s="47">
        <v>0</v>
      </c>
      <c r="Z165" s="48">
        <v>0</v>
      </c>
      <c r="AA165" s="49" t="str">
        <f>IF(Y165=Z165,"Correcto","Pendiente")</f>
        <v>Correcto</v>
      </c>
      <c r="AB165" s="49"/>
    </row>
    <row r="166" spans="1:28" ht="12.95" customHeight="1" x14ac:dyDescent="0.2">
      <c r="A166" s="20">
        <v>597</v>
      </c>
      <c r="B166" s="20">
        <v>597045</v>
      </c>
      <c r="C166" s="21" t="s">
        <v>67</v>
      </c>
      <c r="D166" s="17">
        <v>0</v>
      </c>
      <c r="E166" s="6">
        <v>2</v>
      </c>
      <c r="F166" s="6">
        <v>2</v>
      </c>
      <c r="G166" s="6">
        <v>0</v>
      </c>
      <c r="H166" s="9"/>
      <c r="I166" s="9"/>
      <c r="J166" s="11"/>
      <c r="K166" s="11"/>
      <c r="L166" s="11"/>
      <c r="M166" s="9"/>
      <c r="N166" s="9"/>
      <c r="O166" s="9"/>
      <c r="P166" s="9"/>
      <c r="Q166" s="9"/>
      <c r="R166" s="9"/>
      <c r="S166" s="7">
        <f>SUM(P166:R166)</f>
        <v>0</v>
      </c>
      <c r="T166" s="10" t="str">
        <f>IF(-(+N166+O166-P166-Q166-R166)&lt;1,"",-(+N166+O166-P166-Q166-R166))</f>
        <v/>
      </c>
      <c r="U166" s="10" t="str">
        <f>IF(-(+N166-P166-Q166-R166)&lt;1,"",-(+N166-P166-Q166-R166))</f>
        <v/>
      </c>
      <c r="V166" s="51" t="s">
        <v>180</v>
      </c>
      <c r="W166" s="47">
        <v>0</v>
      </c>
      <c r="X166" s="51" t="s">
        <v>184</v>
      </c>
      <c r="Y166" s="47">
        <v>0</v>
      </c>
      <c r="Z166" s="48">
        <v>0</v>
      </c>
      <c r="AA166" s="49" t="str">
        <f>IF(Y166=Z166,"Correcto","Pendiente")</f>
        <v>Correcto</v>
      </c>
      <c r="AB166" s="49"/>
    </row>
    <row r="167" spans="1:28" ht="12.95" customHeight="1" x14ac:dyDescent="0.2">
      <c r="A167" s="40"/>
      <c r="B167" s="40"/>
      <c r="C167" s="41" t="s">
        <v>153</v>
      </c>
      <c r="D167" s="42">
        <v>0</v>
      </c>
      <c r="E167" s="43">
        <v>679</v>
      </c>
      <c r="F167" s="43">
        <v>209</v>
      </c>
      <c r="G167" s="43">
        <v>470</v>
      </c>
      <c r="H167" s="43">
        <v>470</v>
      </c>
      <c r="I167" s="44"/>
      <c r="J167" s="44"/>
      <c r="K167" s="44"/>
      <c r="L167" s="44"/>
      <c r="M167" s="43">
        <v>161</v>
      </c>
      <c r="N167" s="43">
        <v>166</v>
      </c>
      <c r="O167" s="43">
        <v>-5</v>
      </c>
      <c r="P167" s="44"/>
      <c r="Q167" s="44"/>
      <c r="R167" s="44"/>
      <c r="S167" s="45">
        <f>SUM(P167:R167)</f>
        <v>0</v>
      </c>
      <c r="T167" s="46"/>
      <c r="U167" s="46"/>
      <c r="V167" s="51"/>
      <c r="W167" s="47"/>
      <c r="X167" s="51"/>
      <c r="Y167" s="47"/>
      <c r="Z167" s="48"/>
      <c r="AA167" s="52" t="s">
        <v>190</v>
      </c>
      <c r="AB167" s="49"/>
    </row>
    <row r="168" spans="1:28" ht="12.95" customHeight="1" x14ac:dyDescent="0.2">
      <c r="A168" s="40"/>
      <c r="B168" s="40"/>
      <c r="C168" s="41" t="s">
        <v>154</v>
      </c>
      <c r="D168" s="42">
        <v>0</v>
      </c>
      <c r="E168" s="43">
        <v>13</v>
      </c>
      <c r="F168" s="43">
        <v>5</v>
      </c>
      <c r="G168" s="43">
        <v>8</v>
      </c>
      <c r="H168" s="43">
        <v>9</v>
      </c>
      <c r="I168" s="43">
        <v>-1</v>
      </c>
      <c r="J168" s="44"/>
      <c r="K168" s="44"/>
      <c r="L168" s="44"/>
      <c r="M168" s="43">
        <v>-5</v>
      </c>
      <c r="N168" s="43">
        <v>1</v>
      </c>
      <c r="O168" s="43">
        <v>-6</v>
      </c>
      <c r="P168" s="44"/>
      <c r="Q168" s="44"/>
      <c r="R168" s="44"/>
      <c r="S168" s="45">
        <f>SUM(P168:R168)</f>
        <v>0</v>
      </c>
      <c r="T168" s="46"/>
      <c r="U168" s="46"/>
      <c r="V168" s="51"/>
      <c r="W168" s="47"/>
      <c r="X168" s="51"/>
      <c r="Y168" s="47"/>
      <c r="Z168" s="48"/>
      <c r="AA168" s="52" t="s">
        <v>190</v>
      </c>
      <c r="AB168" s="49"/>
    </row>
    <row r="169" spans="1:28" ht="12.95" customHeight="1" x14ac:dyDescent="0.2">
      <c r="A169" s="20">
        <v>598</v>
      </c>
      <c r="B169" s="20">
        <v>598001</v>
      </c>
      <c r="C169" s="21" t="s">
        <v>155</v>
      </c>
      <c r="D169" s="17">
        <v>1</v>
      </c>
      <c r="E169" s="6">
        <v>167</v>
      </c>
      <c r="F169" s="6">
        <v>73</v>
      </c>
      <c r="G169" s="6">
        <v>95</v>
      </c>
      <c r="H169" s="6">
        <v>95</v>
      </c>
      <c r="I169" s="9"/>
      <c r="J169" s="14">
        <f>+K169/E169</f>
        <v>0.48502994011976047</v>
      </c>
      <c r="K169" s="6">
        <v>81</v>
      </c>
      <c r="L169" s="6">
        <v>77</v>
      </c>
      <c r="M169" s="6">
        <v>4</v>
      </c>
      <c r="N169" s="6">
        <v>11</v>
      </c>
      <c r="O169" s="6">
        <v>-7</v>
      </c>
      <c r="P169" s="6">
        <v>8</v>
      </c>
      <c r="Q169" s="6">
        <v>28</v>
      </c>
      <c r="R169" s="9"/>
      <c r="S169" s="7">
        <f>SUM(P169:R169)</f>
        <v>36</v>
      </c>
      <c r="T169" s="10">
        <f>IF(-(+N169+O169-P169-Q169-R169)&lt;1,"",-(+N169+O169-P169-Q169-R169))</f>
        <v>32</v>
      </c>
      <c r="U169" s="10">
        <f>IF(-(+N169-P169-Q169-R169)&lt;1,"",-(+N169-P169-Q169-R169))</f>
        <v>25</v>
      </c>
      <c r="V169" s="51" t="s">
        <v>180</v>
      </c>
      <c r="W169" s="47">
        <f>+T169</f>
        <v>32</v>
      </c>
      <c r="X169" s="51" t="s">
        <v>184</v>
      </c>
      <c r="Y169" s="47">
        <f>+U169</f>
        <v>25</v>
      </c>
      <c r="Z169" s="48">
        <v>26</v>
      </c>
      <c r="AA169" s="49" t="s">
        <v>186</v>
      </c>
      <c r="AB169" s="49"/>
    </row>
    <row r="170" spans="1:28" ht="12.95" customHeight="1" x14ac:dyDescent="0.2">
      <c r="A170" s="20">
        <v>598</v>
      </c>
      <c r="B170" s="20">
        <v>598002</v>
      </c>
      <c r="C170" s="21" t="s">
        <v>156</v>
      </c>
      <c r="D170" s="17">
        <v>2</v>
      </c>
      <c r="E170" s="6">
        <v>91</v>
      </c>
      <c r="F170" s="6">
        <v>31</v>
      </c>
      <c r="G170" s="6">
        <v>62</v>
      </c>
      <c r="H170" s="6">
        <v>62</v>
      </c>
      <c r="I170" s="9"/>
      <c r="J170" s="14">
        <f>+K170/E170</f>
        <v>0.40659340659340659</v>
      </c>
      <c r="K170" s="6">
        <v>37</v>
      </c>
      <c r="L170" s="6">
        <v>33</v>
      </c>
      <c r="M170" s="6">
        <v>4</v>
      </c>
      <c r="N170" s="6">
        <v>7</v>
      </c>
      <c r="O170" s="6">
        <v>-3</v>
      </c>
      <c r="P170" s="9"/>
      <c r="Q170" s="6">
        <v>14</v>
      </c>
      <c r="R170" s="9"/>
      <c r="S170" s="7">
        <f>SUM(P170:R170)</f>
        <v>14</v>
      </c>
      <c r="T170" s="10">
        <f>IF(-(+N170+O170-P170-Q170-R170)&lt;1,"",-(+N170+O170-P170-Q170-R170))</f>
        <v>10</v>
      </c>
      <c r="U170" s="10">
        <f>IF(-(+N170-P170-Q170-R170)&lt;1,"",-(+N170-P170-Q170-R170))</f>
        <v>7</v>
      </c>
      <c r="V170" s="51" t="s">
        <v>180</v>
      </c>
      <c r="W170" s="47">
        <f>+T170</f>
        <v>10</v>
      </c>
      <c r="X170" s="51" t="s">
        <v>184</v>
      </c>
      <c r="Y170" s="47">
        <f>+U170</f>
        <v>7</v>
      </c>
      <c r="Z170" s="48">
        <v>6</v>
      </c>
      <c r="AA170" s="50" t="s">
        <v>187</v>
      </c>
      <c r="AB170" s="10">
        <f>+Y170-Z170</f>
        <v>1</v>
      </c>
    </row>
    <row r="171" spans="1:28" ht="12.95" customHeight="1" x14ac:dyDescent="0.2">
      <c r="A171" s="20">
        <v>598</v>
      </c>
      <c r="B171" s="20">
        <v>598003</v>
      </c>
      <c r="C171" s="21" t="s">
        <v>157</v>
      </c>
      <c r="D171" s="17">
        <v>0</v>
      </c>
      <c r="E171" s="6">
        <v>44</v>
      </c>
      <c r="F171" s="6">
        <v>14</v>
      </c>
      <c r="G171" s="6">
        <v>30</v>
      </c>
      <c r="H171" s="6">
        <v>30</v>
      </c>
      <c r="I171" s="9"/>
      <c r="J171" s="14">
        <f>+K171/E171</f>
        <v>0.36363636363636365</v>
      </c>
      <c r="K171" s="6">
        <v>16</v>
      </c>
      <c r="L171" s="6">
        <v>16</v>
      </c>
      <c r="M171" s="6">
        <v>0</v>
      </c>
      <c r="N171" s="9"/>
      <c r="O171" s="9"/>
      <c r="P171" s="6">
        <v>1</v>
      </c>
      <c r="Q171" s="6">
        <v>2</v>
      </c>
      <c r="R171" s="9"/>
      <c r="S171" s="7">
        <f>SUM(P171:R171)</f>
        <v>3</v>
      </c>
      <c r="T171" s="10">
        <f>IF(-(+N171+O171-P171-Q171-R171)&lt;1,"",-(+N171+O171-P171-Q171-R171))</f>
        <v>3</v>
      </c>
      <c r="U171" s="10">
        <f>IF(-(+N171-P171-Q171-R171)&lt;1,"",-(+N171-P171-Q171-R171))</f>
        <v>3</v>
      </c>
      <c r="V171" s="51" t="s">
        <v>180</v>
      </c>
      <c r="W171" s="47">
        <f>+T171</f>
        <v>3</v>
      </c>
      <c r="X171" s="51" t="s">
        <v>184</v>
      </c>
      <c r="Y171" s="47">
        <f>+U171</f>
        <v>3</v>
      </c>
      <c r="Z171" s="48">
        <v>4</v>
      </c>
      <c r="AA171" s="50" t="s">
        <v>187</v>
      </c>
      <c r="AB171" s="10">
        <f>+Y171-Z171</f>
        <v>-1</v>
      </c>
    </row>
    <row r="172" spans="1:28" ht="12.95" customHeight="1" x14ac:dyDescent="0.2">
      <c r="A172" s="20">
        <v>598</v>
      </c>
      <c r="B172" s="20">
        <v>598004</v>
      </c>
      <c r="C172" s="21" t="s">
        <v>158</v>
      </c>
      <c r="D172" s="17">
        <v>0</v>
      </c>
      <c r="E172" s="6">
        <v>155</v>
      </c>
      <c r="F172" s="6">
        <v>57</v>
      </c>
      <c r="G172" s="6">
        <v>98</v>
      </c>
      <c r="H172" s="6">
        <v>98</v>
      </c>
      <c r="I172" s="9"/>
      <c r="J172" s="14">
        <f>+K172/E172</f>
        <v>0.49032258064516127</v>
      </c>
      <c r="K172" s="6">
        <v>76</v>
      </c>
      <c r="L172" s="6">
        <v>59</v>
      </c>
      <c r="M172" s="6">
        <v>17</v>
      </c>
      <c r="N172" s="6">
        <v>21</v>
      </c>
      <c r="O172" s="6">
        <v>-4</v>
      </c>
      <c r="P172" s="9"/>
      <c r="Q172" s="6">
        <v>25</v>
      </c>
      <c r="R172" s="6">
        <v>1</v>
      </c>
      <c r="S172" s="7">
        <f>SUM(P172:R172)</f>
        <v>26</v>
      </c>
      <c r="T172" s="10">
        <f>IF(-(+N172+O172-P172-Q172-R172)&lt;1,"",-(+N172+O172-P172-Q172-R172))</f>
        <v>9</v>
      </c>
      <c r="U172" s="10">
        <f>IF(-(+N172-P172-Q172-R172)&lt;1,"",-(+N172-P172-Q172-R172))</f>
        <v>5</v>
      </c>
      <c r="V172" s="51" t="s">
        <v>180</v>
      </c>
      <c r="W172" s="47">
        <f>+T172</f>
        <v>9</v>
      </c>
      <c r="X172" s="51" t="s">
        <v>184</v>
      </c>
      <c r="Y172" s="47">
        <f>+U172</f>
        <v>5</v>
      </c>
      <c r="Z172" s="48">
        <v>3</v>
      </c>
      <c r="AA172" s="50" t="s">
        <v>187</v>
      </c>
      <c r="AB172" s="10">
        <f>+Y172-Z172</f>
        <v>2</v>
      </c>
    </row>
    <row r="173" spans="1:28" ht="12.95" customHeight="1" x14ac:dyDescent="0.2">
      <c r="A173" s="20">
        <v>598</v>
      </c>
      <c r="B173" s="20">
        <v>598005</v>
      </c>
      <c r="C173" s="21" t="s">
        <v>159</v>
      </c>
      <c r="D173" s="17">
        <v>0</v>
      </c>
      <c r="E173" s="6">
        <v>20</v>
      </c>
      <c r="F173" s="6">
        <v>5</v>
      </c>
      <c r="G173" s="6">
        <v>15</v>
      </c>
      <c r="H173" s="6">
        <v>15</v>
      </c>
      <c r="I173" s="9"/>
      <c r="J173" s="14">
        <f>+K173/E173</f>
        <v>0.5</v>
      </c>
      <c r="K173" s="6">
        <v>10</v>
      </c>
      <c r="L173" s="6">
        <v>5</v>
      </c>
      <c r="M173" s="6">
        <v>5</v>
      </c>
      <c r="N173" s="6">
        <v>5</v>
      </c>
      <c r="O173" s="9"/>
      <c r="P173" s="9"/>
      <c r="Q173" s="6">
        <v>1</v>
      </c>
      <c r="R173" s="9"/>
      <c r="S173" s="7">
        <f>SUM(P173:R173)</f>
        <v>1</v>
      </c>
      <c r="T173" s="10" t="str">
        <f>IF(-(+N173+O173-P173-Q173-R173)&lt;1,"",-(+N173+O173-P173-Q173-R173))</f>
        <v/>
      </c>
      <c r="U173" s="10" t="str">
        <f>IF(-(+N173-P173-Q173-R173)&lt;1,"",-(+N173-P173-Q173-R173))</f>
        <v/>
      </c>
      <c r="V173" s="51" t="s">
        <v>180</v>
      </c>
      <c r="W173" s="47">
        <v>0</v>
      </c>
      <c r="X173" s="51" t="s">
        <v>184</v>
      </c>
      <c r="Y173" s="47">
        <v>0</v>
      </c>
      <c r="Z173" s="48">
        <v>0</v>
      </c>
      <c r="AA173" s="49" t="str">
        <f>IF(Y173=Z173,"Correcto","Pendiente")</f>
        <v>Correcto</v>
      </c>
      <c r="AB173" s="49"/>
    </row>
    <row r="174" spans="1:28" ht="12.95" customHeight="1" x14ac:dyDescent="0.2">
      <c r="A174" s="20">
        <v>598</v>
      </c>
      <c r="B174" s="20">
        <v>598006</v>
      </c>
      <c r="C174" s="21" t="s">
        <v>160</v>
      </c>
      <c r="D174" s="17">
        <v>0</v>
      </c>
      <c r="E174" s="6">
        <v>24</v>
      </c>
      <c r="F174" s="6">
        <v>6</v>
      </c>
      <c r="G174" s="6">
        <v>18</v>
      </c>
      <c r="H174" s="6">
        <v>18</v>
      </c>
      <c r="I174" s="9"/>
      <c r="J174" s="14">
        <f>+K174/E174</f>
        <v>0.58333333333333337</v>
      </c>
      <c r="K174" s="6">
        <v>14</v>
      </c>
      <c r="L174" s="6">
        <v>5</v>
      </c>
      <c r="M174" s="6">
        <v>9</v>
      </c>
      <c r="N174" s="6">
        <v>9</v>
      </c>
      <c r="O174" s="9"/>
      <c r="P174" s="9"/>
      <c r="Q174" s="6">
        <v>9</v>
      </c>
      <c r="R174" s="9"/>
      <c r="S174" s="7">
        <f>SUM(P174:R174)</f>
        <v>9</v>
      </c>
      <c r="T174" s="10" t="str">
        <f>IF(-(+N174+O174-P174-Q174-R174)&lt;1,"",-(+N174+O174-P174-Q174-R174))</f>
        <v/>
      </c>
      <c r="U174" s="10" t="str">
        <f>IF(-(+N174-P174-Q174-R174)&lt;1,"",-(+N174-P174-Q174-R174))</f>
        <v/>
      </c>
      <c r="V174" s="51" t="s">
        <v>180</v>
      </c>
      <c r="W174" s="47">
        <v>0</v>
      </c>
      <c r="X174" s="51" t="s">
        <v>184</v>
      </c>
      <c r="Y174" s="47">
        <v>0</v>
      </c>
      <c r="Z174" s="48">
        <v>0</v>
      </c>
      <c r="AA174" s="49" t="str">
        <f>IF(Y174=Z174,"Correcto","Pendiente")</f>
        <v>Correcto</v>
      </c>
      <c r="AB174" s="49"/>
    </row>
    <row r="175" spans="1:28" ht="12.95" customHeight="1" x14ac:dyDescent="0.2">
      <c r="A175" s="20">
        <v>598</v>
      </c>
      <c r="B175" s="20">
        <v>598007</v>
      </c>
      <c r="C175" s="21" t="s">
        <v>161</v>
      </c>
      <c r="D175" s="17">
        <v>0</v>
      </c>
      <c r="E175" s="6">
        <v>82</v>
      </c>
      <c r="F175" s="6">
        <v>32</v>
      </c>
      <c r="G175" s="6">
        <v>50</v>
      </c>
      <c r="H175" s="6">
        <v>50</v>
      </c>
      <c r="I175" s="9"/>
      <c r="J175" s="14">
        <f>+K175/E175</f>
        <v>0.45121951219512196</v>
      </c>
      <c r="K175" s="6">
        <v>37</v>
      </c>
      <c r="L175" s="6">
        <v>33</v>
      </c>
      <c r="M175" s="6">
        <v>4</v>
      </c>
      <c r="N175" s="6">
        <v>10</v>
      </c>
      <c r="O175" s="6">
        <v>-6</v>
      </c>
      <c r="P175" s="9"/>
      <c r="Q175" s="6">
        <v>14</v>
      </c>
      <c r="R175" s="6">
        <v>8</v>
      </c>
      <c r="S175" s="7">
        <f>SUM(P175:R175)</f>
        <v>22</v>
      </c>
      <c r="T175" s="10">
        <f>IF(-(+N175+O175-P175-Q175-R175)&lt;1,"",-(+N175+O175-P175-Q175-R175))</f>
        <v>18</v>
      </c>
      <c r="U175" s="10">
        <f>IF(-(+N175-P175-Q175-R175)&lt;1,"",-(+N175-P175-Q175-R175))</f>
        <v>12</v>
      </c>
      <c r="V175" s="51" t="s">
        <v>180</v>
      </c>
      <c r="W175" s="47">
        <f>+T175</f>
        <v>18</v>
      </c>
      <c r="X175" s="51" t="s">
        <v>184</v>
      </c>
      <c r="Y175" s="47">
        <f>+U175</f>
        <v>12</v>
      </c>
      <c r="Z175" s="48">
        <v>12</v>
      </c>
      <c r="AA175" s="49" t="str">
        <f>IF(Y175=Z175,"Correcto","Pendiente")</f>
        <v>Correcto</v>
      </c>
      <c r="AB175" s="49"/>
    </row>
    <row r="176" spans="1:28" ht="12.95" customHeight="1" x14ac:dyDescent="0.2">
      <c r="A176" s="20">
        <v>598</v>
      </c>
      <c r="B176" s="20">
        <v>598008</v>
      </c>
      <c r="C176" s="21" t="s">
        <v>162</v>
      </c>
      <c r="D176" s="17">
        <v>0</v>
      </c>
      <c r="E176" s="6">
        <v>9</v>
      </c>
      <c r="F176" s="6">
        <v>0</v>
      </c>
      <c r="G176" s="6">
        <v>9</v>
      </c>
      <c r="H176" s="6">
        <v>9</v>
      </c>
      <c r="I176" s="9"/>
      <c r="J176" s="14">
        <f>+K176/E176</f>
        <v>0.55555555555555558</v>
      </c>
      <c r="K176" s="6">
        <v>5</v>
      </c>
      <c r="L176" s="6">
        <v>0</v>
      </c>
      <c r="M176" s="6">
        <v>5</v>
      </c>
      <c r="N176" s="6">
        <v>5</v>
      </c>
      <c r="O176" s="9"/>
      <c r="P176" s="9"/>
      <c r="Q176" s="6">
        <v>4</v>
      </c>
      <c r="R176" s="9"/>
      <c r="S176" s="7">
        <f>SUM(P176:R176)</f>
        <v>4</v>
      </c>
      <c r="T176" s="10" t="str">
        <f>IF(-(+N176+O176-P176-Q176-R176)&lt;1,"",-(+N176+O176-P176-Q176-R176))</f>
        <v/>
      </c>
      <c r="U176" s="10" t="str">
        <f>IF(-(+N176-P176-Q176-R176)&lt;1,"",-(+N176-P176-Q176-R176))</f>
        <v/>
      </c>
      <c r="V176" s="51" t="s">
        <v>180</v>
      </c>
      <c r="W176" s="47">
        <v>0</v>
      </c>
      <c r="X176" s="51" t="s">
        <v>184</v>
      </c>
      <c r="Y176" s="47">
        <v>0</v>
      </c>
      <c r="Z176" s="48">
        <v>0</v>
      </c>
      <c r="AA176" s="49" t="str">
        <f>IF(Y176=Z176,"Correcto","Pendiente")</f>
        <v>Correcto</v>
      </c>
      <c r="AB176" s="49"/>
    </row>
    <row r="177" spans="1:28" ht="12.95" customHeight="1" x14ac:dyDescent="0.2">
      <c r="A177" s="20">
        <v>598</v>
      </c>
      <c r="B177" s="20">
        <v>598009</v>
      </c>
      <c r="C177" s="21" t="s">
        <v>163</v>
      </c>
      <c r="D177" s="17">
        <v>0</v>
      </c>
      <c r="E177" s="6">
        <v>73</v>
      </c>
      <c r="F177" s="6">
        <v>34</v>
      </c>
      <c r="G177" s="6">
        <v>39</v>
      </c>
      <c r="H177" s="6">
        <v>40</v>
      </c>
      <c r="I177" s="6">
        <v>-1</v>
      </c>
      <c r="J177" s="14">
        <f>+K177/E177</f>
        <v>0.45205479452054792</v>
      </c>
      <c r="K177" s="6">
        <v>33</v>
      </c>
      <c r="L177" s="6">
        <v>34</v>
      </c>
      <c r="M177" s="6">
        <v>-1</v>
      </c>
      <c r="N177" s="6">
        <v>7</v>
      </c>
      <c r="O177" s="6">
        <v>-8</v>
      </c>
      <c r="P177" s="9"/>
      <c r="Q177" s="6">
        <v>15</v>
      </c>
      <c r="R177" s="9"/>
      <c r="S177" s="7">
        <f>SUM(P177:R177)</f>
        <v>15</v>
      </c>
      <c r="T177" s="10">
        <f>IF(-(+N177+O177-P177-Q177-R177)&lt;1,"",-(+N177+O177-P177-Q177-R177))</f>
        <v>16</v>
      </c>
      <c r="U177" s="10">
        <f>IF(-(+N177-P177-Q177-R177)&lt;1,"",-(+N177-P177-Q177-R177))</f>
        <v>8</v>
      </c>
      <c r="V177" s="51" t="s">
        <v>180</v>
      </c>
      <c r="W177" s="47">
        <f>+T177</f>
        <v>16</v>
      </c>
      <c r="X177" s="51" t="s">
        <v>184</v>
      </c>
      <c r="Y177" s="47">
        <f>+U177</f>
        <v>8</v>
      </c>
      <c r="Z177" s="48">
        <v>7</v>
      </c>
      <c r="AA177" s="50" t="s">
        <v>187</v>
      </c>
      <c r="AB177" s="10">
        <f>+Y177-Z177</f>
        <v>1</v>
      </c>
    </row>
    <row r="178" spans="1:28" ht="12.95" customHeight="1" x14ac:dyDescent="0.2">
      <c r="A178" s="20">
        <v>598</v>
      </c>
      <c r="B178" s="20">
        <v>598010</v>
      </c>
      <c r="C178" s="21" t="s">
        <v>164</v>
      </c>
      <c r="D178" s="17">
        <v>0</v>
      </c>
      <c r="E178" s="6">
        <v>28</v>
      </c>
      <c r="F178" s="6">
        <v>9</v>
      </c>
      <c r="G178" s="6">
        <v>19</v>
      </c>
      <c r="H178" s="6">
        <v>19</v>
      </c>
      <c r="I178" s="9"/>
      <c r="J178" s="14">
        <f>+K178/E178</f>
        <v>0.5</v>
      </c>
      <c r="K178" s="6">
        <v>14</v>
      </c>
      <c r="L178" s="6">
        <v>8</v>
      </c>
      <c r="M178" s="6">
        <v>6</v>
      </c>
      <c r="N178" s="6">
        <v>6</v>
      </c>
      <c r="O178" s="9"/>
      <c r="P178" s="9"/>
      <c r="Q178" s="6">
        <v>1</v>
      </c>
      <c r="R178" s="9"/>
      <c r="S178" s="7">
        <f>SUM(P178:R178)</f>
        <v>1</v>
      </c>
      <c r="T178" s="10" t="str">
        <f>IF(-(+N178+O178-P178-Q178-R178)&lt;1,"",-(+N178+O178-P178-Q178-R178))</f>
        <v/>
      </c>
      <c r="U178" s="10" t="str">
        <f>IF(-(+N178-P178-Q178-R178)&lt;1,"",-(+N178-P178-Q178-R178))</f>
        <v/>
      </c>
      <c r="V178" s="51" t="s">
        <v>180</v>
      </c>
      <c r="W178" s="47">
        <v>0</v>
      </c>
      <c r="X178" s="51" t="s">
        <v>184</v>
      </c>
      <c r="Y178" s="47">
        <v>0</v>
      </c>
      <c r="Z178" s="48">
        <v>0</v>
      </c>
      <c r="AA178" s="49" t="str">
        <f>IF(Y178=Z178,"Correcto","Pendiente")</f>
        <v>Correcto</v>
      </c>
      <c r="AB178" s="49"/>
    </row>
    <row r="179" spans="1:28" x14ac:dyDescent="0.2">
      <c r="D179" s="10">
        <f t="shared" ref="D179:S179" si="11">SUM(D2:D178)</f>
        <v>136</v>
      </c>
      <c r="E179" s="10">
        <f>SUM(E2:E178)-E158-E159-E167-E168</f>
        <v>27091</v>
      </c>
      <c r="F179" s="10">
        <f t="shared" ref="F179:I179" si="12">SUM(F2:F178)-F158-F159-F167-F168</f>
        <v>13159</v>
      </c>
      <c r="G179" s="10">
        <f t="shared" si="12"/>
        <v>14066</v>
      </c>
      <c r="H179" s="10">
        <f t="shared" si="12"/>
        <v>14149</v>
      </c>
      <c r="I179" s="10">
        <f t="shared" si="12"/>
        <v>-83</v>
      </c>
      <c r="J179" s="14"/>
      <c r="K179" s="10">
        <f t="shared" ref="K179" si="13">SUM(K2:K178)-K158-K159-K167-K168</f>
        <v>9415</v>
      </c>
      <c r="L179" s="10">
        <f t="shared" ref="L179" si="14">SUM(L2:L178)-L158-L159-L167-L168</f>
        <v>7371</v>
      </c>
      <c r="M179" s="10">
        <f t="shared" ref="M179" si="15">SUM(M2:M178)-M158-M159-M167-M168</f>
        <v>4752</v>
      </c>
      <c r="N179" s="10">
        <f t="shared" ref="N179" si="16">SUM(N2:N178)-N158-N159-N167-N168</f>
        <v>5471</v>
      </c>
      <c r="O179" s="10">
        <f t="shared" ref="O179" si="17">SUM(O2:O178)-O158-O159-O167-O168</f>
        <v>-719</v>
      </c>
      <c r="P179" s="10">
        <f t="shared" ref="P179" si="18">SUM(P2:P178)-P158-P159-P167-P168</f>
        <v>221</v>
      </c>
      <c r="Q179" s="10">
        <f t="shared" ref="Q179" si="19">SUM(Q2:Q178)-Q158-Q159-Q167-Q168</f>
        <v>3934</v>
      </c>
      <c r="R179" s="10">
        <f t="shared" ref="R179" si="20">SUM(R2:R178)-R158-R159-R167-R168</f>
        <v>1040</v>
      </c>
      <c r="S179" s="10">
        <f t="shared" ref="S179" si="21">SUM(S2:S178)-S158-S159-S167-S168</f>
        <v>5195</v>
      </c>
      <c r="T179" s="10">
        <f t="shared" ref="T179" si="22">SUM(T2:T178)-T158-T159-T167-T168</f>
        <v>1420</v>
      </c>
      <c r="U179" s="10">
        <f t="shared" ref="U179" si="23">SUM(U2:U178)-U158-U159-U167-U168</f>
        <v>891</v>
      </c>
      <c r="V179" s="51" t="s">
        <v>180</v>
      </c>
      <c r="W179" s="47">
        <f t="shared" ref="W179" si="24">+T179</f>
        <v>1420</v>
      </c>
      <c r="X179" s="51" t="s">
        <v>184</v>
      </c>
      <c r="Y179" s="47">
        <f t="shared" ref="Y179" si="25">+U179</f>
        <v>891</v>
      </c>
      <c r="Z179" s="47">
        <f>SUM(Z2:Z178)</f>
        <v>946</v>
      </c>
    </row>
    <row r="180" spans="1:28" x14ac:dyDescent="0.2">
      <c r="H180" s="12">
        <f>+H179-N179</f>
        <v>8678</v>
      </c>
      <c r="W180" s="15"/>
      <c r="Y180" s="15"/>
    </row>
  </sheetData>
  <sortState xmlns:xlrd2="http://schemas.microsoft.com/office/spreadsheetml/2017/richdata2" ref="A3:AA178">
    <sortCondition ref="B3:B178"/>
    <sortCondition ref="Z3:Z178"/>
  </sortState>
  <mergeCells count="6">
    <mergeCell ref="V2:Y2"/>
    <mergeCell ref="D1:I1"/>
    <mergeCell ref="K1:O1"/>
    <mergeCell ref="P1:S1"/>
    <mergeCell ref="T1:U1"/>
    <mergeCell ref="J1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 obtendrán</vt:lpstr>
      <vt:lpstr>Tods los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Ángel Amador Sierra</dc:creator>
  <cp:lastModifiedBy>José Ángel Amador Sierra</cp:lastModifiedBy>
  <dcterms:created xsi:type="dcterms:W3CDTF">2026-03-09T15:00:53Z</dcterms:created>
  <dcterms:modified xsi:type="dcterms:W3CDTF">2026-03-15T16:13:04Z</dcterms:modified>
</cp:coreProperties>
</file>