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oCan 2025 2026 28 agosto\CGT 2025 2026\Adjudicación Provisional\"/>
    </mc:Choice>
  </mc:AlternateContent>
  <xr:revisionPtr revIDLastSave="0" documentId="8_{AF2DD619-7417-4DE1-B7A9-19542AC8388D}" xr6:coauthVersionLast="47" xr6:coauthVersionMax="47" xr10:uidLastSave="{00000000-0000-0000-0000-000000000000}"/>
  <bookViews>
    <workbookView xWindow="-120" yWindow="-120" windowWidth="38640" windowHeight="15840" xr2:uid="{92700CB3-BB6D-4075-AB78-3B480ABC8C98}"/>
  </bookViews>
  <sheets>
    <sheet name="CGT" sheetId="8" r:id="rId1"/>
  </sheets>
  <definedNames>
    <definedName name="_xlnm.Print_Titles" localSheetId="0">CGT!$1:$2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2" i="8" l="1"/>
  <c r="O140" i="8"/>
  <c r="O138" i="8"/>
  <c r="O136" i="8"/>
  <c r="O134" i="8"/>
  <c r="O132" i="8"/>
  <c r="O106" i="8"/>
  <c r="O105" i="8"/>
  <c r="O104" i="8"/>
  <c r="O103" i="8"/>
  <c r="O101" i="8"/>
  <c r="O99" i="8"/>
  <c r="O98" i="8"/>
  <c r="O97" i="8"/>
  <c r="O95" i="8"/>
  <c r="O94" i="8"/>
  <c r="O91" i="8"/>
  <c r="O88" i="8"/>
  <c r="O86" i="8"/>
  <c r="O85" i="8"/>
  <c r="O81" i="8"/>
  <c r="O80" i="8"/>
  <c r="O79" i="8"/>
  <c r="O76" i="8"/>
  <c r="O73" i="8"/>
  <c r="O72" i="8"/>
  <c r="O71" i="8"/>
  <c r="O70" i="8"/>
  <c r="O67" i="8"/>
  <c r="O66" i="8"/>
  <c r="O64" i="8"/>
  <c r="O60" i="8"/>
  <c r="O59" i="8"/>
  <c r="O58" i="8"/>
  <c r="O55" i="8"/>
  <c r="O50" i="8"/>
  <c r="O36" i="8"/>
  <c r="O34" i="8"/>
  <c r="O32" i="8"/>
  <c r="O26" i="8"/>
  <c r="O19" i="8"/>
  <c r="O10" i="8"/>
  <c r="O7" i="8"/>
  <c r="O5" i="8"/>
  <c r="O3" i="8"/>
  <c r="Y142" i="8"/>
  <c r="Z142" i="8" s="1"/>
  <c r="Y140" i="8"/>
  <c r="Z140" i="8" s="1"/>
  <c r="Y138" i="8"/>
  <c r="Y136" i="8"/>
  <c r="Y134" i="8"/>
  <c r="Y132" i="8"/>
  <c r="Z132" i="8" s="1"/>
  <c r="Y127" i="8"/>
  <c r="Y125" i="8"/>
  <c r="Z125" i="8" s="1"/>
  <c r="Y124" i="8"/>
  <c r="Y119" i="8"/>
  <c r="Y114" i="8"/>
  <c r="Y111" i="8"/>
  <c r="Y107" i="8"/>
  <c r="Y97" i="8"/>
  <c r="Z97" i="8" s="1"/>
  <c r="Y95" i="8"/>
  <c r="Z95" i="8" s="1"/>
  <c r="Y94" i="8"/>
  <c r="Z94" i="8" s="1"/>
  <c r="Y91" i="8"/>
  <c r="Y88" i="8"/>
  <c r="Z88" i="8" s="1"/>
  <c r="Y86" i="8"/>
  <c r="Z86" i="8" s="1"/>
  <c r="Y85" i="8"/>
  <c r="Z85" i="8" s="1"/>
  <c r="Y81" i="8"/>
  <c r="Z81" i="8" s="1"/>
  <c r="Y80" i="8"/>
  <c r="Z80" i="8" s="1"/>
  <c r="Y76" i="8"/>
  <c r="Z76" i="8" s="1"/>
  <c r="Y72" i="8"/>
  <c r="Y71" i="8"/>
  <c r="Z71" i="8" s="1"/>
  <c r="Y70" i="8"/>
  <c r="Z70" i="8" s="1"/>
  <c r="Y67" i="8"/>
  <c r="Y66" i="8"/>
  <c r="Y64" i="8"/>
  <c r="Y60" i="8"/>
  <c r="Y59" i="8"/>
  <c r="Z59" i="8" s="1"/>
  <c r="Y58" i="8"/>
  <c r="Y55" i="8"/>
  <c r="Z55" i="8" s="1"/>
  <c r="Y50" i="8"/>
  <c r="Z50" i="8" s="1"/>
  <c r="Y36" i="8"/>
  <c r="Y34" i="8"/>
  <c r="Z34" i="8" s="1"/>
  <c r="Y32" i="8"/>
  <c r="Z32" i="8" s="1"/>
  <c r="Y26" i="8"/>
  <c r="Z26" i="8" s="1"/>
  <c r="Y19" i="8"/>
  <c r="Y10" i="8"/>
  <c r="Y7" i="8"/>
  <c r="Y5" i="8"/>
  <c r="Z66" i="8"/>
  <c r="F143" i="8"/>
  <c r="G143" i="8"/>
  <c r="I143" i="8"/>
  <c r="J143" i="8"/>
  <c r="K143" i="8"/>
  <c r="L143" i="8"/>
  <c r="M143" i="8"/>
  <c r="P143" i="8"/>
  <c r="Q143" i="8"/>
  <c r="R143" i="8"/>
  <c r="S143" i="8"/>
  <c r="T143" i="8"/>
  <c r="U143" i="8"/>
  <c r="V143" i="8"/>
  <c r="W143" i="8"/>
  <c r="X143" i="8"/>
  <c r="H143" i="8"/>
  <c r="N5" i="8"/>
  <c r="N7" i="8"/>
  <c r="N10" i="8"/>
  <c r="N12" i="8"/>
  <c r="N19" i="8"/>
  <c r="N21" i="8"/>
  <c r="N26" i="8"/>
  <c r="N28" i="8"/>
  <c r="N32" i="8"/>
  <c r="N34" i="8"/>
  <c r="N36" i="8"/>
  <c r="N37" i="8"/>
  <c r="N50" i="8"/>
  <c r="N53" i="8"/>
  <c r="N55" i="8"/>
  <c r="N56" i="8"/>
  <c r="N58" i="8"/>
  <c r="N59" i="8"/>
  <c r="N60" i="8"/>
  <c r="N64" i="8"/>
  <c r="N66" i="8"/>
  <c r="N67" i="8"/>
  <c r="N70" i="8"/>
  <c r="N71" i="8"/>
  <c r="N72" i="8"/>
  <c r="N73" i="8"/>
  <c r="N76" i="8"/>
  <c r="N79" i="8"/>
  <c r="N80" i="8"/>
  <c r="N81" i="8"/>
  <c r="N85" i="8"/>
  <c r="N86" i="8"/>
  <c r="N88" i="8"/>
  <c r="N91" i="8"/>
  <c r="N94" i="8"/>
  <c r="N95" i="8"/>
  <c r="N97" i="8"/>
  <c r="N98" i="8"/>
  <c r="N99" i="8"/>
  <c r="N101" i="8"/>
  <c r="N103" i="8"/>
  <c r="N104" i="8"/>
  <c r="N105" i="8"/>
  <c r="N106" i="8"/>
  <c r="N107" i="8"/>
  <c r="N108" i="8"/>
  <c r="N111" i="8"/>
  <c r="N114" i="8"/>
  <c r="N115" i="8"/>
  <c r="N119" i="8"/>
  <c r="N120" i="8"/>
  <c r="N124" i="8"/>
  <c r="N125" i="8"/>
  <c r="N127" i="8"/>
  <c r="N128" i="8"/>
  <c r="N132" i="8"/>
  <c r="N134" i="8"/>
  <c r="N136" i="8"/>
  <c r="N138" i="8"/>
  <c r="N140" i="8"/>
  <c r="N142" i="8"/>
  <c r="N3" i="8"/>
  <c r="Y143" i="8" l="1"/>
  <c r="Z143" i="8"/>
  <c r="N143" i="8"/>
</calcChain>
</file>

<file path=xl/sharedStrings.xml><?xml version="1.0" encoding="utf-8"?>
<sst xmlns="http://schemas.openxmlformats.org/spreadsheetml/2006/main" count="309" uniqueCount="120">
  <si>
    <t>Cue</t>
  </si>
  <si>
    <t>Especialidad</t>
  </si>
  <si>
    <t>Griego</t>
  </si>
  <si>
    <t>Latín</t>
  </si>
  <si>
    <t>Lengua Castellana y Literatura</t>
  </si>
  <si>
    <t>Matemáticas</t>
  </si>
  <si>
    <t>Física y Química</t>
  </si>
  <si>
    <t>Biología y Geología</t>
  </si>
  <si>
    <t>Francés</t>
  </si>
  <si>
    <t>Alemán</t>
  </si>
  <si>
    <t>Música</t>
  </si>
  <si>
    <t>Educación Física</t>
  </si>
  <si>
    <t>Tecnología</t>
  </si>
  <si>
    <t>Administración de Empresas</t>
  </si>
  <si>
    <t>Asesoría y Procesos de Imagen Personal</t>
  </si>
  <si>
    <t>Construcciones Civiles y Edificación</t>
  </si>
  <si>
    <t>Formación y Orientación Laboral</t>
  </si>
  <si>
    <t>Hostelería y Turismo</t>
  </si>
  <si>
    <t>Informática</t>
  </si>
  <si>
    <t>Intervención Sociocomunitaria</t>
  </si>
  <si>
    <t>Organización y Gestión Comercial</t>
  </si>
  <si>
    <t>Organización y Procesos de Mantenimiento de Vehículos</t>
  </si>
  <si>
    <t>Procesos en la Industria Alimentaria</t>
  </si>
  <si>
    <t>Procesos Sanitarios</t>
  </si>
  <si>
    <t>Procesos y Medios de Comunicación</t>
  </si>
  <si>
    <t>Sistemas Electrónicos</t>
  </si>
  <si>
    <t>Sistemas Electrotécnicos y Automáticos</t>
  </si>
  <si>
    <t>Operaciones y Equipos de Producción Agraria</t>
  </si>
  <si>
    <t>Procedimientos Sanitarios y Asistenciales</t>
  </si>
  <si>
    <t>Procesos Comerciales</t>
  </si>
  <si>
    <t>Procesos de Gestión Administrativa</t>
  </si>
  <si>
    <t>Servicios a la Comunidad</t>
  </si>
  <si>
    <t>Sistemas y Aplicaciones Informáticas</t>
  </si>
  <si>
    <t>Alemán (E.O.I.)</t>
  </si>
  <si>
    <t>Árabe (E.O.I.)</t>
  </si>
  <si>
    <t>Chino (E.O.I.)</t>
  </si>
  <si>
    <t>Francés (E.O.I.)</t>
  </si>
  <si>
    <t>Inglés (E.O.I.)</t>
  </si>
  <si>
    <t>Italiano (E.O.I.)</t>
  </si>
  <si>
    <t>Ruso (E.O.I.)</t>
  </si>
  <si>
    <t>Fotografía y Procesos de Reproducción</t>
  </si>
  <si>
    <t>Educación Infantil</t>
  </si>
  <si>
    <t>Idioma Extranjero: Inglés</t>
  </si>
  <si>
    <t>Educación Especial, Pedagogía Terapéutica</t>
  </si>
  <si>
    <t>Audición y Lenguaje</t>
  </si>
  <si>
    <t>Educación Primaria</t>
  </si>
  <si>
    <t>Cocina y Pastelería</t>
  </si>
  <si>
    <t>Estética</t>
  </si>
  <si>
    <t>Fabricación e Instalación de Carpintería y Mueble</t>
  </si>
  <si>
    <t>Mantenimiento de Vehículos</t>
  </si>
  <si>
    <t>Peluquería</t>
  </si>
  <si>
    <t>Servicios de Restauración</t>
  </si>
  <si>
    <t>Plantilla del Concurso Tralado</t>
  </si>
  <si>
    <t>Concurso Méritos</t>
  </si>
  <si>
    <t>Funcionarios en prácticas</t>
  </si>
  <si>
    <t xml:space="preserve">Plantilla adjudicación destinos </t>
  </si>
  <si>
    <t>No es plaza singular</t>
  </si>
  <si>
    <t>PLA CGT</t>
  </si>
  <si>
    <t>OCU CGT</t>
  </si>
  <si>
    <t>VAC CGT</t>
  </si>
  <si>
    <t>VAC CGT(+)</t>
  </si>
  <si>
    <t>VAC CGT (-)</t>
  </si>
  <si>
    <t>Tipo de plaza</t>
  </si>
  <si>
    <t>Apoyo a invidentes</t>
  </si>
  <si>
    <t>Aula enclave</t>
  </si>
  <si>
    <t>Centro de Enseñanza en Línea de Canarias</t>
  </si>
  <si>
    <t>Centros de Educación Especial</t>
  </si>
  <si>
    <t>Centros de menores de medidas judiciales</t>
  </si>
  <si>
    <t>CFGM Aceites de oliva y vinos</t>
  </si>
  <si>
    <t>CFGM Vídeo, Disc-jockey y Sonido</t>
  </si>
  <si>
    <t>CFGS Acuícultura</t>
  </si>
  <si>
    <t>CFGS Animación 3D, Juegos y Entornos Interactivos</t>
  </si>
  <si>
    <t>CFGS Ganadería y Asistencia en Sanidad Animal</t>
  </si>
  <si>
    <t>CFGS Mediación Comunicativa</t>
  </si>
  <si>
    <t>CFGS Vitivinicultura</t>
  </si>
  <si>
    <t>Coordinación de Emergencias y Protección Civil</t>
  </si>
  <si>
    <t>Enseñanza Deportiva (Ciclo final: Media montaña)</t>
  </si>
  <si>
    <t>Enseñanza Deportiva (Ciclo Inicial: Media montaña)</t>
  </si>
  <si>
    <t>Enseñanzas Deportivas - Atletismo</t>
  </si>
  <si>
    <t>Enseñanzas Deportivas - Baloncesto</t>
  </si>
  <si>
    <t>Enseñanzas Deportivas - Balonmano</t>
  </si>
  <si>
    <t>Enseñanzas Deportivas - Escalada</t>
  </si>
  <si>
    <t>Enseñanzas Deportivas - Fútbol</t>
  </si>
  <si>
    <t>Enseñanzas Deportivas - Salvamento y Socorrismo</t>
  </si>
  <si>
    <t>Enseñanzas Deportivas - Vela especialidad aparejo fijo</t>
  </si>
  <si>
    <t>Enseñanzas Deportivas - Vela especialidad aparejo libre</t>
  </si>
  <si>
    <t>EOI a distancia de Canarias (Alemán)</t>
  </si>
  <si>
    <t>EOI a distancia de Canarias (Francés)</t>
  </si>
  <si>
    <t>EOI a distancia de Canarias (Inglés)</t>
  </si>
  <si>
    <t>Formación para la movilidad segura y sostenible (Educación vial)</t>
  </si>
  <si>
    <t>FORMACIÓN PROFESIONAL BÁSICA</t>
  </si>
  <si>
    <t>FPB Adaptada</t>
  </si>
  <si>
    <t>Hoteles Escuela de Canarias (HECANSA)</t>
  </si>
  <si>
    <t>IFPA - Voluntaria</t>
  </si>
  <si>
    <t>IFPM - Voluntario</t>
  </si>
  <si>
    <t>Institutos de Formación Profesional Agraria (IFPA)</t>
  </si>
  <si>
    <t>Programa AICLE - Alemán</t>
  </si>
  <si>
    <t>Programa AICLE - Francés</t>
  </si>
  <si>
    <t>Programa AICLE - Inglés</t>
  </si>
  <si>
    <t>Programa BACHIBAC (doble titulación Bachiller-Baccalauréat)</t>
  </si>
  <si>
    <t>Programa Estela</t>
  </si>
  <si>
    <t>COMP ADJ</t>
  </si>
  <si>
    <t>PLA ADJ</t>
  </si>
  <si>
    <t>OCU ADJ</t>
  </si>
  <si>
    <t>VAC ADJ</t>
  </si>
  <si>
    <t>VAC ADJ(+)</t>
  </si>
  <si>
    <t>VAC ADJ(-)</t>
  </si>
  <si>
    <t>No Obtuvieron CGT 2024 2025</t>
  </si>
  <si>
    <t>Total sin destino definitivo</t>
  </si>
  <si>
    <t>Nº Interinos Obtienen en Adjudicación</t>
  </si>
  <si>
    <t>Nº FC No Obtienen en CGT</t>
  </si>
  <si>
    <t>Guía en el medio natural y de tiempo libre</t>
  </si>
  <si>
    <t>Cue Esp</t>
  </si>
  <si>
    <t>FC Sin Primer Destino Definitivo</t>
  </si>
  <si>
    <t>TOTALES</t>
  </si>
  <si>
    <t xml:space="preserve">Programa BACHIBAC (doble titulación </t>
  </si>
  <si>
    <t>Sacan a CGT</t>
  </si>
  <si>
    <t>Diferencia entre ADJ CGT</t>
  </si>
  <si>
    <t>Aumentar el 30% de las plazas ocupadas por interinos.</t>
  </si>
  <si>
    <t>No obtendrían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</si>
</sst>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Calibri"/>
      <family val="2"/>
    </font>
    <font>
      <b/>
      <sz val="10"/>
      <color indexed="8"/>
      <name val="Calibri"/>
      <family val="2"/>
    </font>
    <font>
      <sz val="8"/>
      <color indexed="8"/>
      <name val="Calibri"/>
      <family val="2"/>
    </font>
    <font>
      <sz val="10"/>
      <color indexed="8"/>
      <name val="Calibri"/>
      <family val="2"/>
    </font>
    <font>
      <b/>
      <sz val="8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0"/>
      </patternFill>
    </fill>
    <fill>
      <patternFill patternType="solid">
        <fgColor theme="6" tint="0.59999389629810485"/>
        <bgColor indexed="0"/>
      </patternFill>
    </fill>
    <fill>
      <patternFill patternType="solid">
        <fgColor theme="7" tint="0.59999389629810485"/>
        <bgColor indexed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0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6" fillId="4" borderId="1" xfId="3" applyFont="1" applyFill="1" applyBorder="1" applyAlignment="1" applyProtection="1">
      <alignment horizontal="center" vertical="center" wrapText="1"/>
      <protection hidden="1"/>
    </xf>
    <xf numFmtId="0" fontId="6" fillId="6" borderId="1" xfId="3" applyFont="1" applyFill="1" applyBorder="1" applyAlignment="1" applyProtection="1">
      <alignment horizontal="center" vertical="center" wrapText="1"/>
      <protection hidden="1"/>
    </xf>
    <xf numFmtId="0" fontId="6" fillId="8" borderId="1" xfId="3" applyFont="1" applyFill="1" applyBorder="1" applyAlignment="1" applyProtection="1">
      <alignment horizontal="center" vertical="center" wrapText="1"/>
      <protection hidden="1"/>
    </xf>
    <xf numFmtId="0" fontId="6" fillId="0" borderId="1" xfId="3" applyFont="1" applyBorder="1" applyAlignment="1" applyProtection="1">
      <alignment horizontal="right" wrapText="1"/>
      <protection hidden="1"/>
    </xf>
    <xf numFmtId="0" fontId="6" fillId="0" borderId="1" xfId="3" applyFont="1" applyBorder="1" applyAlignment="1" applyProtection="1">
      <alignment wrapText="1"/>
      <protection hidden="1"/>
    </xf>
    <xf numFmtId="164" fontId="8" fillId="0" borderId="1" xfId="3" applyNumberFormat="1" applyFont="1" applyBorder="1" applyAlignment="1" applyProtection="1">
      <alignment horizontal="center" wrapText="1"/>
      <protection hidden="1"/>
    </xf>
    <xf numFmtId="164" fontId="6" fillId="0" borderId="1" xfId="3" applyNumberFormat="1" applyFont="1" applyBorder="1" applyAlignment="1" applyProtection="1">
      <alignment horizontal="right" wrapText="1"/>
      <protection hidden="1"/>
    </xf>
    <xf numFmtId="9" fontId="3" fillId="0" borderId="1" xfId="1" applyFont="1" applyFill="1" applyBorder="1" applyAlignment="1" applyProtection="1">
      <alignment horizontal="center" wrapText="1"/>
      <protection hidden="1"/>
    </xf>
    <xf numFmtId="164" fontId="2" fillId="0" borderId="1" xfId="3" applyNumberFormat="1" applyBorder="1" applyProtection="1">
      <protection hidden="1"/>
    </xf>
    <xf numFmtId="0" fontId="3" fillId="0" borderId="1" xfId="3" applyFont="1" applyBorder="1" applyAlignment="1" applyProtection="1">
      <alignment wrapText="1"/>
      <protection hidden="1"/>
    </xf>
    <xf numFmtId="0" fontId="6" fillId="0" borderId="5" xfId="3" applyFont="1" applyBorder="1" applyAlignment="1" applyProtection="1">
      <alignment wrapText="1"/>
      <protection hidden="1"/>
    </xf>
    <xf numFmtId="0" fontId="8" fillId="0" borderId="7" xfId="3" applyFont="1" applyBorder="1" applyAlignment="1" applyProtection="1">
      <alignment horizontal="center" wrapText="1"/>
      <protection hidden="1"/>
    </xf>
    <xf numFmtId="0" fontId="0" fillId="0" borderId="6" xfId="0" applyBorder="1" applyProtection="1">
      <protection hidden="1"/>
    </xf>
    <xf numFmtId="164" fontId="8" fillId="0" borderId="6" xfId="3" applyNumberFormat="1" applyFont="1" applyBorder="1" applyAlignment="1" applyProtection="1">
      <alignment horizontal="center" vertical="center" wrapText="1"/>
      <protection hidden="1"/>
    </xf>
    <xf numFmtId="164" fontId="8" fillId="0" borderId="1" xfId="3" applyNumberFormat="1" applyFont="1" applyBorder="1" applyAlignment="1" applyProtection="1">
      <alignment horizontal="center" vertical="center" wrapText="1"/>
      <protection hidden="1"/>
    </xf>
    <xf numFmtId="164" fontId="8" fillId="12" borderId="1" xfId="3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  <xf numFmtId="164" fontId="2" fillId="13" borderId="1" xfId="3" applyNumberFormat="1" applyFill="1" applyBorder="1" applyProtection="1">
      <protection hidden="1"/>
    </xf>
    <xf numFmtId="9" fontId="3" fillId="12" borderId="1" xfId="1" applyFont="1" applyFill="1" applyBorder="1" applyAlignment="1" applyProtection="1">
      <alignment horizontal="center" wrapText="1"/>
      <protection hidden="1"/>
    </xf>
    <xf numFmtId="164" fontId="6" fillId="12" borderId="1" xfId="3" applyNumberFormat="1" applyFont="1" applyFill="1" applyBorder="1" applyAlignment="1" applyProtection="1">
      <alignment horizontal="center" wrapText="1"/>
      <protection hidden="1"/>
    </xf>
    <xf numFmtId="164" fontId="6" fillId="0" borderId="1" xfId="3" applyNumberFormat="1" applyFont="1" applyBorder="1" applyAlignment="1" applyProtection="1">
      <alignment horizontal="center" wrapText="1"/>
      <protection hidden="1"/>
    </xf>
    <xf numFmtId="164" fontId="5" fillId="11" borderId="5" xfId="2" applyNumberFormat="1" applyFont="1" applyFill="1" applyBorder="1" applyAlignment="1" applyProtection="1">
      <alignment horizontal="center" vertical="center" wrapText="1"/>
      <protection hidden="1"/>
    </xf>
    <xf numFmtId="164" fontId="5" fillId="11" borderId="4" xfId="2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3" applyFont="1" applyFill="1" applyBorder="1" applyAlignment="1" applyProtection="1">
      <alignment horizontal="center" vertical="center" wrapText="1"/>
      <protection hidden="1"/>
    </xf>
    <xf numFmtId="0" fontId="5" fillId="2" borderId="4" xfId="3" applyFont="1" applyFill="1" applyBorder="1" applyAlignment="1" applyProtection="1">
      <alignment horizontal="center" vertical="center" wrapText="1"/>
      <protection hidden="1"/>
    </xf>
    <xf numFmtId="0" fontId="7" fillId="2" borderId="5" xfId="3" applyFont="1" applyFill="1" applyBorder="1" applyAlignment="1" applyProtection="1">
      <alignment horizontal="center" vertical="center" wrapText="1"/>
      <protection hidden="1"/>
    </xf>
    <xf numFmtId="0" fontId="7" fillId="2" borderId="4" xfId="3" applyFont="1" applyFill="1" applyBorder="1" applyAlignment="1" applyProtection="1">
      <alignment horizontal="center" vertical="center" wrapText="1"/>
      <protection hidden="1"/>
    </xf>
    <xf numFmtId="164" fontId="5" fillId="7" borderId="2" xfId="2" applyNumberFormat="1" applyFont="1" applyFill="1" applyBorder="1" applyAlignment="1" applyProtection="1">
      <alignment horizontal="center" vertical="center" wrapText="1"/>
      <protection hidden="1"/>
    </xf>
    <xf numFmtId="164" fontId="5" fillId="7" borderId="3" xfId="2" applyNumberFormat="1" applyFont="1" applyFill="1" applyBorder="1" applyAlignment="1" applyProtection="1">
      <alignment horizontal="center" vertical="center" wrapText="1"/>
      <protection hidden="1"/>
    </xf>
    <xf numFmtId="164" fontId="4" fillId="3" borderId="1" xfId="0" applyNumberFormat="1" applyFont="1" applyFill="1" applyBorder="1" applyAlignment="1" applyProtection="1">
      <alignment horizontal="center"/>
      <protection hidden="1"/>
    </xf>
    <xf numFmtId="164" fontId="4" fillId="5" borderId="1" xfId="0" applyNumberFormat="1" applyFont="1" applyFill="1" applyBorder="1" applyAlignment="1" applyProtection="1">
      <alignment horizontal="center"/>
      <protection hidden="1"/>
    </xf>
    <xf numFmtId="164" fontId="4" fillId="9" borderId="1" xfId="0" applyNumberFormat="1" applyFont="1" applyFill="1" applyBorder="1" applyAlignment="1" applyProtection="1">
      <alignment horizontal="center"/>
      <protection hidden="1"/>
    </xf>
    <xf numFmtId="0" fontId="6" fillId="10" borderId="5" xfId="3" applyFont="1" applyFill="1" applyBorder="1" applyAlignment="1" applyProtection="1">
      <alignment horizontal="center" vertical="center" wrapText="1"/>
      <protection hidden="1"/>
    </xf>
    <xf numFmtId="0" fontId="6" fillId="10" borderId="4" xfId="3" applyFont="1" applyFill="1" applyBorder="1" applyAlignment="1" applyProtection="1">
      <alignment horizontal="center" vertical="center" wrapText="1"/>
      <protection hidden="1"/>
    </xf>
    <xf numFmtId="0" fontId="6" fillId="7" borderId="5" xfId="3" applyFont="1" applyFill="1" applyBorder="1" applyAlignment="1" applyProtection="1">
      <alignment horizontal="center" vertical="center" wrapText="1"/>
      <protection hidden="1"/>
    </xf>
    <xf numFmtId="0" fontId="6" fillId="7" borderId="4" xfId="3" applyFont="1" applyFill="1" applyBorder="1" applyAlignment="1" applyProtection="1">
      <alignment horizontal="center" vertical="center" wrapText="1"/>
      <protection hidden="1"/>
    </xf>
    <xf numFmtId="0" fontId="3" fillId="11" borderId="1" xfId="3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/>
      <protection hidden="1"/>
    </xf>
    <xf numFmtId="164" fontId="4" fillId="12" borderId="1" xfId="0" applyNumberFormat="1" applyFont="1" applyFill="1" applyBorder="1" applyAlignment="1" applyProtection="1">
      <alignment horizontal="center"/>
      <protection hidden="1"/>
    </xf>
    <xf numFmtId="0" fontId="4" fillId="12" borderId="1" xfId="0" applyFont="1" applyFill="1" applyBorder="1" applyAlignment="1" applyProtection="1">
      <alignment horizontal="center"/>
      <protection hidden="1"/>
    </xf>
  </cellXfs>
  <cellStyles count="4">
    <cellStyle name="Normal" xfId="0" builtinId="0"/>
    <cellStyle name="Normal_Hoja2" xfId="2" xr:uid="{630C5270-DA99-4E59-BA97-94E600E95A9F}"/>
    <cellStyle name="Normal_Hoja5" xfId="3" xr:uid="{7626C26B-8D9D-4118-86D5-10468A39D82A}"/>
    <cellStyle name="Porcentaje" xfId="1" builtinId="5"/>
  </cellStyles>
  <dxfs count="0"/>
  <tableStyles count="0" defaultTableStyle="TableStyleMedium2" defaultPivotStyle="PivotStyleLight16"/>
  <colors>
    <mruColors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27</xdr:row>
      <xdr:rowOff>0</xdr:rowOff>
    </xdr:from>
    <xdr:to>
      <xdr:col>18</xdr:col>
      <xdr:colOff>318885</xdr:colOff>
      <xdr:row>36</xdr:row>
      <xdr:rowOff>5149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3233842-7A30-455E-8A96-65C7C9C13C92}"/>
            </a:ext>
          </a:extLst>
        </xdr:cNvPr>
        <xdr:cNvSpPr txBox="1"/>
      </xdr:nvSpPr>
      <xdr:spPr>
        <a:xfrm rot="19625086">
          <a:off x="5438775" y="4810125"/>
          <a:ext cx="5538585" cy="1462474"/>
        </a:xfrm>
        <a:prstGeom prst="rect">
          <a:avLst/>
        </a:prstGeom>
        <a:noFill/>
        <a:ln w="9525" cmpd="sng">
          <a:solidFill>
            <a:schemeClr val="accent2"/>
          </a:solidFill>
        </a:ln>
        <a:effectLst>
          <a:glow rad="63500">
            <a:schemeClr val="accent2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5000" b="1">
              <a:ln w="57150">
                <a:solidFill>
                  <a:schemeClr val="accent2">
                    <a:lumMod val="75000"/>
                  </a:schemeClr>
                </a:solidFill>
              </a:ln>
              <a:noFill/>
              <a:effectLst>
                <a:glow rad="63500">
                  <a:schemeClr val="accent2">
                    <a:satMod val="175000"/>
                    <a:alpha val="40000"/>
                  </a:schemeClr>
                </a:glow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DoCan</a:t>
          </a:r>
        </a:p>
      </xdr:txBody>
    </xdr:sp>
    <xdr:clientData/>
  </xdr:twoCellAnchor>
  <xdr:twoCellAnchor>
    <xdr:from>
      <xdr:col>4</xdr:col>
      <xdr:colOff>2371725</xdr:colOff>
      <xdr:row>76</xdr:row>
      <xdr:rowOff>95251</xdr:rowOff>
    </xdr:from>
    <xdr:to>
      <xdr:col>18</xdr:col>
      <xdr:colOff>242685</xdr:colOff>
      <xdr:row>85</xdr:row>
      <xdr:rowOff>100400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26D5B1EE-2037-451B-AB8B-C3BAC1E294A3}"/>
            </a:ext>
          </a:extLst>
        </xdr:cNvPr>
        <xdr:cNvSpPr txBox="1"/>
      </xdr:nvSpPr>
      <xdr:spPr>
        <a:xfrm rot="19625086">
          <a:off x="5362575" y="12839701"/>
          <a:ext cx="5538585" cy="1462474"/>
        </a:xfrm>
        <a:prstGeom prst="rect">
          <a:avLst/>
        </a:prstGeom>
        <a:noFill/>
        <a:ln w="9525" cmpd="sng">
          <a:solidFill>
            <a:schemeClr val="accent2"/>
          </a:solidFill>
        </a:ln>
        <a:effectLst>
          <a:glow rad="63500">
            <a:schemeClr val="accent2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5000" b="1">
              <a:ln w="57150">
                <a:solidFill>
                  <a:schemeClr val="accent2">
                    <a:lumMod val="75000"/>
                  </a:schemeClr>
                </a:solidFill>
              </a:ln>
              <a:noFill/>
              <a:effectLst>
                <a:glow rad="63500">
                  <a:schemeClr val="accent2">
                    <a:satMod val="175000"/>
                    <a:alpha val="40000"/>
                  </a:schemeClr>
                </a:glow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DoCan</a:t>
          </a:r>
        </a:p>
      </xdr:txBody>
    </xdr:sp>
    <xdr:clientData/>
  </xdr:twoCellAnchor>
  <xdr:twoCellAnchor>
    <xdr:from>
      <xdr:col>5</xdr:col>
      <xdr:colOff>9525</xdr:colOff>
      <xdr:row>120</xdr:row>
      <xdr:rowOff>9525</xdr:rowOff>
    </xdr:from>
    <xdr:to>
      <xdr:col>18</xdr:col>
      <xdr:colOff>328410</xdr:colOff>
      <xdr:row>129</xdr:row>
      <xdr:rowOff>14674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E5BA7DD-0ED2-457D-A973-8C55F338E594}"/>
            </a:ext>
          </a:extLst>
        </xdr:cNvPr>
        <xdr:cNvSpPr txBox="1"/>
      </xdr:nvSpPr>
      <xdr:spPr>
        <a:xfrm rot="19625086">
          <a:off x="5448300" y="19878675"/>
          <a:ext cx="5538585" cy="1462474"/>
        </a:xfrm>
        <a:prstGeom prst="rect">
          <a:avLst/>
        </a:prstGeom>
        <a:noFill/>
        <a:ln w="9525" cmpd="sng">
          <a:solidFill>
            <a:schemeClr val="accent2"/>
          </a:solidFill>
        </a:ln>
        <a:effectLst>
          <a:glow rad="63500">
            <a:schemeClr val="accent2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5000" b="1">
              <a:ln w="57150">
                <a:solidFill>
                  <a:schemeClr val="accent2">
                    <a:lumMod val="75000"/>
                  </a:schemeClr>
                </a:solidFill>
              </a:ln>
              <a:noFill/>
              <a:effectLst>
                <a:glow rad="63500">
                  <a:schemeClr val="accent2">
                    <a:satMod val="175000"/>
                    <a:alpha val="40000"/>
                  </a:schemeClr>
                </a:glow>
                <a:outerShdw blurRad="50800" dist="38100" algn="l" rotWithShape="0">
                  <a:prstClr val="black">
                    <a:alpha val="40000"/>
                  </a:prstClr>
                </a:outerShdw>
              </a:effectLst>
            </a:rPr>
            <a:t>DoCan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B13C-1393-4177-BF0E-2FB19670AFD1}">
  <sheetPr>
    <pageSetUpPr fitToPage="1"/>
  </sheetPr>
  <dimension ref="A1:AC143"/>
  <sheetViews>
    <sheetView tabSelected="1" topLeftCell="B1" zoomScaleNormal="100" workbookViewId="0">
      <selection activeCell="B1" sqref="A1:XFD1048576"/>
    </sheetView>
  </sheetViews>
  <sheetFormatPr baseColWidth="10" defaultRowHeight="15" x14ac:dyDescent="0.25"/>
  <cols>
    <col min="1" max="1" width="4" style="2" hidden="1" customWidth="1"/>
    <col min="2" max="2" width="3.85546875" style="2" bestFit="1" customWidth="1"/>
    <col min="3" max="3" width="7" style="2" bestFit="1" customWidth="1"/>
    <col min="4" max="4" width="21.85546875" style="2" customWidth="1"/>
    <col min="5" max="5" width="30.42578125" style="2" customWidth="1"/>
    <col min="6" max="6" width="7.140625" style="2" customWidth="1"/>
    <col min="7" max="7" width="9.7109375" style="2" customWidth="1"/>
    <col min="8" max="8" width="4.7109375" style="2" customWidth="1"/>
    <col min="9" max="9" width="6.28515625" style="2" customWidth="1"/>
    <col min="10" max="10" width="6.85546875" style="2" customWidth="1"/>
    <col min="11" max="11" width="5.7109375" style="2" customWidth="1"/>
    <col min="12" max="12" width="6.28515625" style="2" customWidth="1"/>
    <col min="13" max="13" width="4.7109375" style="2" bestFit="1" customWidth="1"/>
    <col min="14" max="14" width="5" style="2" customWidth="1"/>
    <col min="15" max="15" width="9.28515625" style="19" customWidth="1"/>
    <col min="16" max="20" width="5.140625" style="2" bestFit="1" customWidth="1"/>
    <col min="21" max="21" width="8.5703125" style="2" bestFit="1" customWidth="1"/>
    <col min="22" max="22" width="5.7109375" style="2" bestFit="1" customWidth="1"/>
    <col min="23" max="23" width="7.140625" style="2" customWidth="1"/>
    <col min="24" max="24" width="7.42578125" style="2" bestFit="1" customWidth="1"/>
    <col min="25" max="25" width="10.28515625" style="2" customWidth="1"/>
    <col min="26" max="26" width="8.5703125" style="2" bestFit="1" customWidth="1"/>
    <col min="27" max="27" width="5.140625" style="2" bestFit="1" customWidth="1"/>
    <col min="28" max="16384" width="11.42578125" style="2"/>
  </cols>
  <sheetData>
    <row r="1" spans="1:26" ht="15" customHeight="1" x14ac:dyDescent="0.25">
      <c r="A1" s="1">
        <v>0</v>
      </c>
      <c r="B1" s="28" t="s">
        <v>0</v>
      </c>
      <c r="C1" s="26" t="s">
        <v>112</v>
      </c>
      <c r="D1" s="26" t="s">
        <v>1</v>
      </c>
      <c r="E1" s="26" t="s">
        <v>62</v>
      </c>
      <c r="F1" s="37" t="s">
        <v>110</v>
      </c>
      <c r="G1" s="35" t="s">
        <v>109</v>
      </c>
      <c r="H1" s="32" t="s">
        <v>55</v>
      </c>
      <c r="I1" s="32"/>
      <c r="J1" s="32"/>
      <c r="K1" s="32"/>
      <c r="L1" s="32"/>
      <c r="M1" s="32"/>
      <c r="N1" s="30" t="s">
        <v>116</v>
      </c>
      <c r="O1" s="24" t="s">
        <v>117</v>
      </c>
      <c r="P1" s="33" t="s">
        <v>52</v>
      </c>
      <c r="Q1" s="33"/>
      <c r="R1" s="33"/>
      <c r="S1" s="33"/>
      <c r="T1" s="33"/>
      <c r="U1" s="34" t="s">
        <v>113</v>
      </c>
      <c r="V1" s="34"/>
      <c r="W1" s="34"/>
      <c r="X1" s="34"/>
      <c r="Y1" s="39" t="s">
        <v>118</v>
      </c>
      <c r="Z1" s="39" t="s">
        <v>119</v>
      </c>
    </row>
    <row r="2" spans="1:26" ht="45" x14ac:dyDescent="0.25">
      <c r="A2" s="1">
        <v>1</v>
      </c>
      <c r="B2" s="29"/>
      <c r="C2" s="27"/>
      <c r="D2" s="27"/>
      <c r="E2" s="27"/>
      <c r="F2" s="38"/>
      <c r="G2" s="36"/>
      <c r="H2" s="3" t="s">
        <v>101</v>
      </c>
      <c r="I2" s="3" t="s">
        <v>102</v>
      </c>
      <c r="J2" s="3" t="s">
        <v>103</v>
      </c>
      <c r="K2" s="3" t="s">
        <v>104</v>
      </c>
      <c r="L2" s="3" t="s">
        <v>105</v>
      </c>
      <c r="M2" s="3" t="s">
        <v>106</v>
      </c>
      <c r="N2" s="31"/>
      <c r="O2" s="25"/>
      <c r="P2" s="4" t="s">
        <v>57</v>
      </c>
      <c r="Q2" s="4" t="s">
        <v>58</v>
      </c>
      <c r="R2" s="4" t="s">
        <v>59</v>
      </c>
      <c r="S2" s="4" t="s">
        <v>60</v>
      </c>
      <c r="T2" s="4" t="s">
        <v>61</v>
      </c>
      <c r="U2" s="5" t="s">
        <v>107</v>
      </c>
      <c r="V2" s="5" t="s">
        <v>53</v>
      </c>
      <c r="W2" s="5" t="s">
        <v>54</v>
      </c>
      <c r="X2" s="5" t="s">
        <v>108</v>
      </c>
      <c r="Y2" s="39"/>
      <c r="Z2" s="39"/>
    </row>
    <row r="3" spans="1:26" ht="12.95" customHeight="1" x14ac:dyDescent="0.25">
      <c r="A3" s="1">
        <v>2</v>
      </c>
      <c r="B3" s="6">
        <v>590</v>
      </c>
      <c r="C3" s="6">
        <v>590002</v>
      </c>
      <c r="D3" s="7" t="s">
        <v>2</v>
      </c>
      <c r="E3" s="7" t="s">
        <v>56</v>
      </c>
      <c r="F3" s="8">
        <v>5</v>
      </c>
      <c r="G3" s="9">
        <v>2</v>
      </c>
      <c r="H3" s="9">
        <v>0</v>
      </c>
      <c r="I3" s="9">
        <v>34</v>
      </c>
      <c r="J3" s="9">
        <v>31</v>
      </c>
      <c r="K3" s="9">
        <v>3</v>
      </c>
      <c r="L3" s="9">
        <v>9</v>
      </c>
      <c r="M3" s="9">
        <v>-6</v>
      </c>
      <c r="N3" s="10">
        <f>+P3/I3</f>
        <v>0.58823529411764708</v>
      </c>
      <c r="O3" s="22">
        <f>+I3-P3</f>
        <v>14</v>
      </c>
      <c r="P3" s="9">
        <v>20</v>
      </c>
      <c r="Q3" s="9">
        <v>31</v>
      </c>
      <c r="R3" s="9">
        <v>-11</v>
      </c>
      <c r="S3" s="9">
        <v>1</v>
      </c>
      <c r="T3" s="9">
        <v>-12</v>
      </c>
      <c r="U3" s="9">
        <v>2</v>
      </c>
      <c r="V3" s="9">
        <v>5</v>
      </c>
      <c r="W3" s="11"/>
      <c r="X3" s="9">
        <v>7</v>
      </c>
      <c r="Y3" s="40"/>
      <c r="Z3" s="41"/>
    </row>
    <row r="4" spans="1:26" ht="12.95" customHeight="1" x14ac:dyDescent="0.25">
      <c r="A4" s="1">
        <v>3</v>
      </c>
      <c r="B4" s="6">
        <v>590</v>
      </c>
      <c r="C4" s="6">
        <v>590003</v>
      </c>
      <c r="D4" s="7" t="s">
        <v>3</v>
      </c>
      <c r="E4" s="7" t="s">
        <v>65</v>
      </c>
      <c r="F4" s="8"/>
      <c r="G4" s="11"/>
      <c r="H4" s="9">
        <v>0</v>
      </c>
      <c r="I4" s="9">
        <v>1</v>
      </c>
      <c r="J4" s="9">
        <v>0</v>
      </c>
      <c r="K4" s="9">
        <v>1</v>
      </c>
      <c r="L4" s="9">
        <v>1</v>
      </c>
      <c r="M4" s="11"/>
      <c r="N4" s="10"/>
      <c r="O4" s="21"/>
      <c r="P4" s="11"/>
      <c r="Q4" s="11"/>
      <c r="R4" s="11"/>
      <c r="S4" s="11"/>
      <c r="T4" s="11"/>
      <c r="U4" s="11"/>
      <c r="V4" s="11"/>
      <c r="W4" s="11"/>
      <c r="X4" s="9"/>
      <c r="Y4" s="40"/>
      <c r="Z4" s="41"/>
    </row>
    <row r="5" spans="1:26" ht="12.95" customHeight="1" x14ac:dyDescent="0.25">
      <c r="A5" s="1">
        <v>4</v>
      </c>
      <c r="B5" s="6">
        <v>590</v>
      </c>
      <c r="C5" s="6">
        <v>590003</v>
      </c>
      <c r="D5" s="7" t="s">
        <v>3</v>
      </c>
      <c r="E5" s="7" t="s">
        <v>56</v>
      </c>
      <c r="F5" s="8">
        <v>1</v>
      </c>
      <c r="G5" s="9">
        <v>21</v>
      </c>
      <c r="H5" s="9">
        <v>4</v>
      </c>
      <c r="I5" s="9">
        <v>126</v>
      </c>
      <c r="J5" s="9">
        <v>80</v>
      </c>
      <c r="K5" s="9">
        <v>50</v>
      </c>
      <c r="L5" s="9">
        <v>52</v>
      </c>
      <c r="M5" s="9">
        <v>-2</v>
      </c>
      <c r="N5" s="10">
        <f>+P5/I5</f>
        <v>0.59523809523809523</v>
      </c>
      <c r="O5" s="22">
        <f>+I5-P5</f>
        <v>51</v>
      </c>
      <c r="P5" s="9">
        <v>75</v>
      </c>
      <c r="Q5" s="9">
        <v>75</v>
      </c>
      <c r="R5" s="9">
        <v>0</v>
      </c>
      <c r="S5" s="9">
        <v>20</v>
      </c>
      <c r="T5" s="9">
        <v>-20</v>
      </c>
      <c r="U5" s="11"/>
      <c r="V5" s="9">
        <v>20</v>
      </c>
      <c r="W5" s="11"/>
      <c r="X5" s="9">
        <v>20</v>
      </c>
      <c r="Y5" s="40">
        <f>INT(+G5*30%)</f>
        <v>6</v>
      </c>
      <c r="Z5" s="41"/>
    </row>
    <row r="6" spans="1:26" ht="12.95" customHeight="1" x14ac:dyDescent="0.25">
      <c r="A6" s="1">
        <v>5</v>
      </c>
      <c r="B6" s="6">
        <v>590</v>
      </c>
      <c r="C6" s="6">
        <v>590004</v>
      </c>
      <c r="D6" s="7" t="s">
        <v>4</v>
      </c>
      <c r="E6" s="7" t="s">
        <v>65</v>
      </c>
      <c r="F6" s="8"/>
      <c r="G6" s="11"/>
      <c r="H6" s="9">
        <v>0</v>
      </c>
      <c r="I6" s="9">
        <v>3</v>
      </c>
      <c r="J6" s="9">
        <v>0</v>
      </c>
      <c r="K6" s="9">
        <v>3</v>
      </c>
      <c r="L6" s="9">
        <v>3</v>
      </c>
      <c r="M6" s="11"/>
      <c r="N6" s="10"/>
      <c r="O6" s="21"/>
      <c r="P6" s="11"/>
      <c r="Q6" s="11"/>
      <c r="R6" s="11"/>
      <c r="S6" s="11"/>
      <c r="T6" s="11"/>
      <c r="U6" s="11"/>
      <c r="V6" s="11"/>
      <c r="W6" s="11"/>
      <c r="X6" s="9"/>
      <c r="Y6" s="40"/>
      <c r="Z6" s="42"/>
    </row>
    <row r="7" spans="1:26" ht="12.95" customHeight="1" x14ac:dyDescent="0.25">
      <c r="A7" s="1">
        <v>6</v>
      </c>
      <c r="B7" s="6">
        <v>590</v>
      </c>
      <c r="C7" s="6">
        <v>590004</v>
      </c>
      <c r="D7" s="7" t="s">
        <v>4</v>
      </c>
      <c r="E7" s="7" t="s">
        <v>56</v>
      </c>
      <c r="F7" s="8">
        <v>81</v>
      </c>
      <c r="G7" s="9">
        <v>304</v>
      </c>
      <c r="H7" s="9">
        <v>2</v>
      </c>
      <c r="I7" s="9">
        <v>1378</v>
      </c>
      <c r="J7" s="9">
        <v>826</v>
      </c>
      <c r="K7" s="9">
        <v>554</v>
      </c>
      <c r="L7" s="9">
        <v>555</v>
      </c>
      <c r="M7" s="9">
        <v>-1</v>
      </c>
      <c r="N7" s="10">
        <f>+P7/I7</f>
        <v>0.6973875181422351</v>
      </c>
      <c r="O7" s="22">
        <f>+I7-P7</f>
        <v>417</v>
      </c>
      <c r="P7" s="9">
        <v>961</v>
      </c>
      <c r="Q7" s="9">
        <v>851</v>
      </c>
      <c r="R7" s="9">
        <v>110</v>
      </c>
      <c r="S7" s="9">
        <v>136</v>
      </c>
      <c r="T7" s="9">
        <v>-26</v>
      </c>
      <c r="U7" s="9">
        <v>45</v>
      </c>
      <c r="V7" s="9">
        <v>161</v>
      </c>
      <c r="W7" s="11"/>
      <c r="X7" s="9">
        <v>206</v>
      </c>
      <c r="Y7" s="40">
        <f>INT(+G7*30%)</f>
        <v>91</v>
      </c>
      <c r="Z7" s="41"/>
    </row>
    <row r="8" spans="1:26" ht="12.95" customHeight="1" x14ac:dyDescent="0.25">
      <c r="A8" s="1">
        <v>7</v>
      </c>
      <c r="B8" s="6">
        <v>590</v>
      </c>
      <c r="C8" s="6">
        <v>590004</v>
      </c>
      <c r="D8" s="7" t="s">
        <v>4</v>
      </c>
      <c r="E8" s="7" t="s">
        <v>100</v>
      </c>
      <c r="F8" s="8"/>
      <c r="G8" s="9">
        <v>10</v>
      </c>
      <c r="H8" s="9">
        <v>0</v>
      </c>
      <c r="I8" s="9">
        <v>17</v>
      </c>
      <c r="J8" s="9">
        <v>0</v>
      </c>
      <c r="K8" s="9">
        <v>17</v>
      </c>
      <c r="L8" s="9">
        <v>17</v>
      </c>
      <c r="M8" s="11"/>
      <c r="N8" s="10"/>
      <c r="O8" s="21"/>
      <c r="P8" s="11"/>
      <c r="Q8" s="11"/>
      <c r="R8" s="11"/>
      <c r="S8" s="11"/>
      <c r="T8" s="11"/>
      <c r="U8" s="11"/>
      <c r="V8" s="11"/>
      <c r="W8" s="11"/>
      <c r="X8" s="9"/>
      <c r="Y8" s="40"/>
      <c r="Z8" s="42"/>
    </row>
    <row r="9" spans="1:26" ht="12.95" customHeight="1" x14ac:dyDescent="0.25">
      <c r="A9" s="1">
        <v>8</v>
      </c>
      <c r="B9" s="6">
        <v>590</v>
      </c>
      <c r="C9" s="6">
        <v>590006</v>
      </c>
      <c r="D9" s="7" t="s">
        <v>5</v>
      </c>
      <c r="E9" s="7" t="s">
        <v>65</v>
      </c>
      <c r="F9" s="8"/>
      <c r="G9" s="11"/>
      <c r="H9" s="9">
        <v>0</v>
      </c>
      <c r="I9" s="9">
        <v>2</v>
      </c>
      <c r="J9" s="9">
        <v>0</v>
      </c>
      <c r="K9" s="9">
        <v>2</v>
      </c>
      <c r="L9" s="9">
        <v>2</v>
      </c>
      <c r="M9" s="11"/>
      <c r="N9" s="10"/>
      <c r="O9" s="21"/>
      <c r="P9" s="11"/>
      <c r="Q9" s="11"/>
      <c r="R9" s="11"/>
      <c r="S9" s="11"/>
      <c r="T9" s="11"/>
      <c r="U9" s="11"/>
      <c r="V9" s="11"/>
      <c r="W9" s="11"/>
      <c r="X9" s="9"/>
      <c r="Y9" s="40"/>
      <c r="Z9" s="42"/>
    </row>
    <row r="10" spans="1:26" ht="12.95" customHeight="1" x14ac:dyDescent="0.25">
      <c r="A10" s="1">
        <v>9</v>
      </c>
      <c r="B10" s="6">
        <v>590</v>
      </c>
      <c r="C10" s="6">
        <v>590006</v>
      </c>
      <c r="D10" s="7" t="s">
        <v>5</v>
      </c>
      <c r="E10" s="7" t="s">
        <v>56</v>
      </c>
      <c r="F10" s="8">
        <v>52</v>
      </c>
      <c r="G10" s="9">
        <v>323</v>
      </c>
      <c r="H10" s="9">
        <v>3</v>
      </c>
      <c r="I10" s="9">
        <v>1292</v>
      </c>
      <c r="J10" s="9">
        <v>728</v>
      </c>
      <c r="K10" s="9">
        <v>567</v>
      </c>
      <c r="L10" s="9">
        <v>569</v>
      </c>
      <c r="M10" s="9">
        <v>-2</v>
      </c>
      <c r="N10" s="10">
        <f>+P10/I10</f>
        <v>0.72987616099071206</v>
      </c>
      <c r="O10" s="22">
        <f>+I10-P10</f>
        <v>349</v>
      </c>
      <c r="P10" s="9">
        <v>943</v>
      </c>
      <c r="Q10" s="9">
        <v>797</v>
      </c>
      <c r="R10" s="9">
        <v>146</v>
      </c>
      <c r="S10" s="9">
        <v>164</v>
      </c>
      <c r="T10" s="9">
        <v>-18</v>
      </c>
      <c r="U10" s="11"/>
      <c r="V10" s="9">
        <v>189</v>
      </c>
      <c r="W10" s="9">
        <v>37</v>
      </c>
      <c r="X10" s="9">
        <v>226</v>
      </c>
      <c r="Y10" s="40">
        <f>INT(+G10*30%)</f>
        <v>96</v>
      </c>
      <c r="Z10" s="41"/>
    </row>
    <row r="11" spans="1:26" ht="12.95" customHeight="1" x14ac:dyDescent="0.25">
      <c r="A11" s="1">
        <v>10</v>
      </c>
      <c r="B11" s="6">
        <v>590</v>
      </c>
      <c r="C11" s="6">
        <v>590006</v>
      </c>
      <c r="D11" s="7" t="s">
        <v>5</v>
      </c>
      <c r="E11" s="7" t="s">
        <v>97</v>
      </c>
      <c r="F11" s="8"/>
      <c r="G11" s="9">
        <v>1</v>
      </c>
      <c r="H11" s="9">
        <v>0</v>
      </c>
      <c r="I11" s="9">
        <v>2</v>
      </c>
      <c r="J11" s="9">
        <v>0</v>
      </c>
      <c r="K11" s="9">
        <v>2</v>
      </c>
      <c r="L11" s="9">
        <v>2</v>
      </c>
      <c r="M11" s="11"/>
      <c r="N11" s="10"/>
      <c r="O11" s="21"/>
      <c r="P11" s="11"/>
      <c r="Q11" s="11"/>
      <c r="R11" s="11"/>
      <c r="S11" s="11"/>
      <c r="T11" s="11"/>
      <c r="U11" s="11"/>
      <c r="V11" s="11"/>
      <c r="W11" s="11"/>
      <c r="X11" s="9"/>
      <c r="Y11" s="40"/>
      <c r="Z11" s="42"/>
    </row>
    <row r="12" spans="1:26" ht="12.95" customHeight="1" x14ac:dyDescent="0.25">
      <c r="A12" s="1">
        <v>11</v>
      </c>
      <c r="B12" s="6">
        <v>590</v>
      </c>
      <c r="C12" s="6">
        <v>590006</v>
      </c>
      <c r="D12" s="7" t="s">
        <v>5</v>
      </c>
      <c r="E12" s="7" t="s">
        <v>98</v>
      </c>
      <c r="F12" s="8"/>
      <c r="G12" s="9">
        <v>16</v>
      </c>
      <c r="H12" s="9">
        <v>0</v>
      </c>
      <c r="I12" s="9">
        <v>41</v>
      </c>
      <c r="J12" s="9">
        <v>14</v>
      </c>
      <c r="K12" s="9">
        <v>27</v>
      </c>
      <c r="L12" s="9">
        <v>28</v>
      </c>
      <c r="M12" s="9">
        <v>-1</v>
      </c>
      <c r="N12" s="10">
        <f>+P12/I12</f>
        <v>0.3902439024390244</v>
      </c>
      <c r="O12" s="22"/>
      <c r="P12" s="9">
        <v>16</v>
      </c>
      <c r="Q12" s="9">
        <v>14</v>
      </c>
      <c r="R12" s="9">
        <v>2</v>
      </c>
      <c r="S12" s="9">
        <v>4</v>
      </c>
      <c r="T12" s="9">
        <v>-2</v>
      </c>
      <c r="U12" s="11"/>
      <c r="V12" s="11"/>
      <c r="W12" s="11"/>
      <c r="X12" s="9"/>
      <c r="Y12" s="40"/>
      <c r="Z12" s="42"/>
    </row>
    <row r="13" spans="1:26" ht="12.95" customHeight="1" x14ac:dyDescent="0.25">
      <c r="A13" s="1">
        <v>12</v>
      </c>
      <c r="B13" s="6">
        <v>590</v>
      </c>
      <c r="C13" s="6">
        <v>590006</v>
      </c>
      <c r="D13" s="7" t="s">
        <v>5</v>
      </c>
      <c r="E13" s="12" t="s">
        <v>115</v>
      </c>
      <c r="F13" s="8"/>
      <c r="G13" s="11"/>
      <c r="H13" s="9">
        <v>0</v>
      </c>
      <c r="I13" s="9">
        <v>1</v>
      </c>
      <c r="J13" s="9">
        <v>0</v>
      </c>
      <c r="K13" s="9">
        <v>1</v>
      </c>
      <c r="L13" s="9">
        <v>1</v>
      </c>
      <c r="M13" s="11"/>
      <c r="N13" s="10"/>
      <c r="O13" s="21"/>
      <c r="P13" s="11"/>
      <c r="Q13" s="11"/>
      <c r="R13" s="11"/>
      <c r="S13" s="11"/>
      <c r="T13" s="11"/>
      <c r="U13" s="11"/>
      <c r="V13" s="11"/>
      <c r="W13" s="11"/>
      <c r="X13" s="9"/>
      <c r="Y13" s="40"/>
      <c r="Z13" s="42"/>
    </row>
    <row r="14" spans="1:26" ht="12.95" customHeight="1" x14ac:dyDescent="0.25">
      <c r="A14" s="1">
        <v>13</v>
      </c>
      <c r="B14" s="6">
        <v>590</v>
      </c>
      <c r="C14" s="6">
        <v>590006</v>
      </c>
      <c r="D14" s="7" t="s">
        <v>5</v>
      </c>
      <c r="E14" s="7" t="s">
        <v>100</v>
      </c>
      <c r="F14" s="8"/>
      <c r="G14" s="9">
        <v>9</v>
      </c>
      <c r="H14" s="9">
        <v>0</v>
      </c>
      <c r="I14" s="9">
        <v>16</v>
      </c>
      <c r="J14" s="9">
        <v>0</v>
      </c>
      <c r="K14" s="9">
        <v>16</v>
      </c>
      <c r="L14" s="9">
        <v>16</v>
      </c>
      <c r="M14" s="11"/>
      <c r="N14" s="10"/>
      <c r="O14" s="21"/>
      <c r="P14" s="11"/>
      <c r="Q14" s="11"/>
      <c r="R14" s="11"/>
      <c r="S14" s="11"/>
      <c r="T14" s="11"/>
      <c r="U14" s="11"/>
      <c r="V14" s="11"/>
      <c r="W14" s="11"/>
      <c r="X14" s="9"/>
      <c r="Y14" s="40"/>
      <c r="Z14" s="42"/>
    </row>
    <row r="15" spans="1:26" ht="12.95" customHeight="1" x14ac:dyDescent="0.25">
      <c r="A15" s="1">
        <v>14</v>
      </c>
      <c r="B15" s="6">
        <v>590</v>
      </c>
      <c r="C15" s="6">
        <v>590007</v>
      </c>
      <c r="D15" s="7" t="s">
        <v>6</v>
      </c>
      <c r="E15" s="7" t="s">
        <v>65</v>
      </c>
      <c r="F15" s="8"/>
      <c r="G15" s="11"/>
      <c r="H15" s="9">
        <v>0</v>
      </c>
      <c r="I15" s="9">
        <v>1</v>
      </c>
      <c r="J15" s="9">
        <v>0</v>
      </c>
      <c r="K15" s="9">
        <v>1</v>
      </c>
      <c r="L15" s="9">
        <v>1</v>
      </c>
      <c r="M15" s="11"/>
      <c r="N15" s="10"/>
      <c r="O15" s="21"/>
      <c r="P15" s="11"/>
      <c r="Q15" s="11"/>
      <c r="R15" s="11"/>
      <c r="S15" s="11"/>
      <c r="T15" s="11"/>
      <c r="U15" s="11"/>
      <c r="V15" s="11"/>
      <c r="W15" s="11"/>
      <c r="X15" s="9"/>
      <c r="Y15" s="40"/>
      <c r="Z15" s="42"/>
    </row>
    <row r="16" spans="1:26" ht="12.95" customHeight="1" x14ac:dyDescent="0.25">
      <c r="A16" s="1">
        <v>15</v>
      </c>
      <c r="B16" s="6">
        <v>590</v>
      </c>
      <c r="C16" s="6">
        <v>590007</v>
      </c>
      <c r="D16" s="7" t="s">
        <v>6</v>
      </c>
      <c r="E16" s="7" t="s">
        <v>68</v>
      </c>
      <c r="F16" s="8"/>
      <c r="G16" s="9">
        <v>1</v>
      </c>
      <c r="H16" s="9">
        <v>0</v>
      </c>
      <c r="I16" s="9">
        <v>1</v>
      </c>
      <c r="J16" s="9">
        <v>0</v>
      </c>
      <c r="K16" s="9">
        <v>1</v>
      </c>
      <c r="L16" s="9">
        <v>1</v>
      </c>
      <c r="M16" s="11"/>
      <c r="N16" s="10"/>
      <c r="O16" s="21"/>
      <c r="P16" s="11"/>
      <c r="Q16" s="11"/>
      <c r="R16" s="11"/>
      <c r="S16" s="11"/>
      <c r="T16" s="11"/>
      <c r="U16" s="11"/>
      <c r="V16" s="11"/>
      <c r="W16" s="11"/>
      <c r="X16" s="9"/>
      <c r="Y16" s="40"/>
      <c r="Z16" s="42"/>
    </row>
    <row r="17" spans="1:26" ht="12.95" customHeight="1" x14ac:dyDescent="0.25">
      <c r="A17" s="1">
        <v>16</v>
      </c>
      <c r="B17" s="6">
        <v>590</v>
      </c>
      <c r="C17" s="6">
        <v>590007</v>
      </c>
      <c r="D17" s="7" t="s">
        <v>6</v>
      </c>
      <c r="E17" s="7" t="s">
        <v>74</v>
      </c>
      <c r="F17" s="8"/>
      <c r="G17" s="9">
        <v>1</v>
      </c>
      <c r="H17" s="9">
        <v>0</v>
      </c>
      <c r="I17" s="9">
        <v>2</v>
      </c>
      <c r="J17" s="9">
        <v>0</v>
      </c>
      <c r="K17" s="9">
        <v>2</v>
      </c>
      <c r="L17" s="9">
        <v>2</v>
      </c>
      <c r="M17" s="11"/>
      <c r="N17" s="10"/>
      <c r="O17" s="21"/>
      <c r="P17" s="11"/>
      <c r="Q17" s="11"/>
      <c r="R17" s="11"/>
      <c r="S17" s="11"/>
      <c r="T17" s="11"/>
      <c r="U17" s="11"/>
      <c r="V17" s="11"/>
      <c r="W17" s="11"/>
      <c r="X17" s="9"/>
      <c r="Y17" s="40"/>
      <c r="Z17" s="42"/>
    </row>
    <row r="18" spans="1:26" ht="12.95" customHeight="1" x14ac:dyDescent="0.25">
      <c r="A18" s="1">
        <v>17</v>
      </c>
      <c r="B18" s="6">
        <v>590</v>
      </c>
      <c r="C18" s="6">
        <v>590007</v>
      </c>
      <c r="D18" s="7" t="s">
        <v>6</v>
      </c>
      <c r="E18" s="7" t="s">
        <v>75</v>
      </c>
      <c r="F18" s="8"/>
      <c r="G18" s="9">
        <v>1</v>
      </c>
      <c r="H18" s="9">
        <v>0</v>
      </c>
      <c r="I18" s="9">
        <v>1</v>
      </c>
      <c r="J18" s="9">
        <v>0</v>
      </c>
      <c r="K18" s="9">
        <v>1</v>
      </c>
      <c r="L18" s="9">
        <v>1</v>
      </c>
      <c r="M18" s="11"/>
      <c r="N18" s="10"/>
      <c r="O18" s="21"/>
      <c r="P18" s="11"/>
      <c r="Q18" s="11"/>
      <c r="R18" s="11"/>
      <c r="S18" s="11"/>
      <c r="T18" s="11"/>
      <c r="U18" s="11"/>
      <c r="V18" s="11"/>
      <c r="W18" s="11"/>
      <c r="X18" s="9"/>
      <c r="Y18" s="40"/>
      <c r="Z18" s="42"/>
    </row>
    <row r="19" spans="1:26" ht="12.95" customHeight="1" x14ac:dyDescent="0.25">
      <c r="A19" s="1">
        <v>18</v>
      </c>
      <c r="B19" s="6">
        <v>590</v>
      </c>
      <c r="C19" s="6">
        <v>590007</v>
      </c>
      <c r="D19" s="7" t="s">
        <v>6</v>
      </c>
      <c r="E19" s="7" t="s">
        <v>56</v>
      </c>
      <c r="F19" s="8">
        <v>28</v>
      </c>
      <c r="G19" s="9">
        <v>124</v>
      </c>
      <c r="H19" s="9">
        <v>1</v>
      </c>
      <c r="I19" s="9">
        <v>539</v>
      </c>
      <c r="J19" s="9">
        <v>283</v>
      </c>
      <c r="K19" s="9">
        <v>257</v>
      </c>
      <c r="L19" s="9">
        <v>257</v>
      </c>
      <c r="M19" s="11"/>
      <c r="N19" s="10">
        <f>+P19/I19</f>
        <v>0.68831168831168832</v>
      </c>
      <c r="O19" s="22">
        <f>+I19-P19</f>
        <v>168</v>
      </c>
      <c r="P19" s="9">
        <v>371</v>
      </c>
      <c r="Q19" s="9">
        <v>291</v>
      </c>
      <c r="R19" s="9">
        <v>80</v>
      </c>
      <c r="S19" s="9">
        <v>96</v>
      </c>
      <c r="T19" s="9">
        <v>-16</v>
      </c>
      <c r="U19" s="11"/>
      <c r="V19" s="9">
        <v>91</v>
      </c>
      <c r="W19" s="9">
        <v>40</v>
      </c>
      <c r="X19" s="9">
        <v>131</v>
      </c>
      <c r="Y19" s="40">
        <f>INT(+G19*30%)</f>
        <v>37</v>
      </c>
      <c r="Z19" s="41"/>
    </row>
    <row r="20" spans="1:26" ht="12.95" customHeight="1" x14ac:dyDescent="0.25">
      <c r="A20" s="1">
        <v>19</v>
      </c>
      <c r="B20" s="6">
        <v>590</v>
      </c>
      <c r="C20" s="6">
        <v>590007</v>
      </c>
      <c r="D20" s="7" t="s">
        <v>6</v>
      </c>
      <c r="E20" s="7" t="s">
        <v>97</v>
      </c>
      <c r="F20" s="8"/>
      <c r="G20" s="9">
        <v>1</v>
      </c>
      <c r="H20" s="9">
        <v>0</v>
      </c>
      <c r="I20" s="9">
        <v>1</v>
      </c>
      <c r="J20" s="9">
        <v>0</v>
      </c>
      <c r="K20" s="9">
        <v>1</v>
      </c>
      <c r="L20" s="9">
        <v>1</v>
      </c>
      <c r="M20" s="11"/>
      <c r="N20" s="10"/>
      <c r="O20" s="21"/>
      <c r="P20" s="11"/>
      <c r="Q20" s="11"/>
      <c r="R20" s="11"/>
      <c r="S20" s="11"/>
      <c r="T20" s="11"/>
      <c r="U20" s="11"/>
      <c r="V20" s="11"/>
      <c r="W20" s="11"/>
      <c r="X20" s="9"/>
      <c r="Y20" s="40"/>
      <c r="Z20" s="42"/>
    </row>
    <row r="21" spans="1:26" ht="12.95" customHeight="1" x14ac:dyDescent="0.25">
      <c r="A21" s="1">
        <v>20</v>
      </c>
      <c r="B21" s="6">
        <v>590</v>
      </c>
      <c r="C21" s="6">
        <v>590007</v>
      </c>
      <c r="D21" s="7" t="s">
        <v>6</v>
      </c>
      <c r="E21" s="7" t="s">
        <v>98</v>
      </c>
      <c r="F21" s="8"/>
      <c r="G21" s="9">
        <v>13</v>
      </c>
      <c r="H21" s="9">
        <v>1</v>
      </c>
      <c r="I21" s="9">
        <v>19</v>
      </c>
      <c r="J21" s="9">
        <v>4</v>
      </c>
      <c r="K21" s="9">
        <v>16</v>
      </c>
      <c r="L21" s="9">
        <v>16</v>
      </c>
      <c r="M21" s="11"/>
      <c r="N21" s="10">
        <f>+P21/I21</f>
        <v>0.84210526315789469</v>
      </c>
      <c r="O21" s="21"/>
      <c r="P21" s="9">
        <v>16</v>
      </c>
      <c r="Q21" s="9">
        <v>5</v>
      </c>
      <c r="R21" s="9">
        <v>11</v>
      </c>
      <c r="S21" s="9">
        <v>11</v>
      </c>
      <c r="T21" s="11"/>
      <c r="U21" s="11"/>
      <c r="V21" s="11"/>
      <c r="W21" s="11"/>
      <c r="X21" s="9"/>
      <c r="Y21" s="40"/>
      <c r="Z21" s="42"/>
    </row>
    <row r="22" spans="1:26" ht="12.95" customHeight="1" x14ac:dyDescent="0.25">
      <c r="A22" s="1">
        <v>21</v>
      </c>
      <c r="B22" s="6">
        <v>590</v>
      </c>
      <c r="C22" s="6">
        <v>590007</v>
      </c>
      <c r="D22" s="7" t="s">
        <v>6</v>
      </c>
      <c r="E22" s="7" t="s">
        <v>100</v>
      </c>
      <c r="F22" s="8"/>
      <c r="G22" s="9">
        <v>3</v>
      </c>
      <c r="H22" s="9">
        <v>1</v>
      </c>
      <c r="I22" s="9">
        <v>2</v>
      </c>
      <c r="J22" s="9">
        <v>0</v>
      </c>
      <c r="K22" s="9">
        <v>3</v>
      </c>
      <c r="L22" s="9">
        <v>3</v>
      </c>
      <c r="M22" s="11"/>
      <c r="N22" s="10"/>
      <c r="O22" s="21"/>
      <c r="P22" s="11"/>
      <c r="Q22" s="11"/>
      <c r="R22" s="11"/>
      <c r="S22" s="11"/>
      <c r="T22" s="11"/>
      <c r="U22" s="11"/>
      <c r="V22" s="11"/>
      <c r="W22" s="11"/>
      <c r="X22" s="9"/>
      <c r="Y22" s="40"/>
      <c r="Z22" s="42"/>
    </row>
    <row r="23" spans="1:26" ht="12.95" customHeight="1" x14ac:dyDescent="0.25">
      <c r="A23" s="1">
        <v>22</v>
      </c>
      <c r="B23" s="6">
        <v>590</v>
      </c>
      <c r="C23" s="6">
        <v>590008</v>
      </c>
      <c r="D23" s="7" t="s">
        <v>7</v>
      </c>
      <c r="E23" s="7" t="s">
        <v>65</v>
      </c>
      <c r="F23" s="8"/>
      <c r="G23" s="11"/>
      <c r="H23" s="9">
        <v>0</v>
      </c>
      <c r="I23" s="9">
        <v>2</v>
      </c>
      <c r="J23" s="9">
        <v>0</v>
      </c>
      <c r="K23" s="9">
        <v>2</v>
      </c>
      <c r="L23" s="9">
        <v>2</v>
      </c>
      <c r="M23" s="11"/>
      <c r="N23" s="10"/>
      <c r="O23" s="21"/>
      <c r="P23" s="11"/>
      <c r="Q23" s="11"/>
      <c r="R23" s="11"/>
      <c r="S23" s="11"/>
      <c r="T23" s="11"/>
      <c r="U23" s="11"/>
      <c r="V23" s="11"/>
      <c r="W23" s="11"/>
      <c r="X23" s="9"/>
      <c r="Y23" s="40"/>
      <c r="Z23" s="42"/>
    </row>
    <row r="24" spans="1:26" ht="12.95" customHeight="1" x14ac:dyDescent="0.25">
      <c r="A24" s="1">
        <v>23</v>
      </c>
      <c r="B24" s="6">
        <v>590</v>
      </c>
      <c r="C24" s="6">
        <v>590008</v>
      </c>
      <c r="D24" s="7" t="s">
        <v>7</v>
      </c>
      <c r="E24" s="7" t="s">
        <v>70</v>
      </c>
      <c r="F24" s="8"/>
      <c r="G24" s="9">
        <v>2</v>
      </c>
      <c r="H24" s="9">
        <v>0</v>
      </c>
      <c r="I24" s="9">
        <v>3</v>
      </c>
      <c r="J24" s="9">
        <v>0</v>
      </c>
      <c r="K24" s="9">
        <v>3</v>
      </c>
      <c r="L24" s="9">
        <v>3</v>
      </c>
      <c r="M24" s="11"/>
      <c r="N24" s="10"/>
      <c r="O24" s="21"/>
      <c r="P24" s="11"/>
      <c r="Q24" s="11"/>
      <c r="R24" s="11"/>
      <c r="S24" s="11"/>
      <c r="T24" s="11"/>
      <c r="U24" s="11"/>
      <c r="V24" s="11"/>
      <c r="W24" s="11"/>
      <c r="X24" s="9"/>
      <c r="Y24" s="40"/>
      <c r="Z24" s="42"/>
    </row>
    <row r="25" spans="1:26" ht="12.95" customHeight="1" x14ac:dyDescent="0.25">
      <c r="A25" s="1">
        <v>24</v>
      </c>
      <c r="B25" s="6">
        <v>590</v>
      </c>
      <c r="C25" s="6">
        <v>590008</v>
      </c>
      <c r="D25" s="7" t="s">
        <v>7</v>
      </c>
      <c r="E25" s="7" t="s">
        <v>75</v>
      </c>
      <c r="F25" s="8"/>
      <c r="G25" s="9">
        <v>2</v>
      </c>
      <c r="H25" s="9">
        <v>0</v>
      </c>
      <c r="I25" s="9">
        <v>2</v>
      </c>
      <c r="J25" s="9">
        <v>0</v>
      </c>
      <c r="K25" s="9">
        <v>2</v>
      </c>
      <c r="L25" s="9">
        <v>2</v>
      </c>
      <c r="M25" s="11"/>
      <c r="N25" s="10"/>
      <c r="O25" s="21"/>
      <c r="P25" s="11"/>
      <c r="Q25" s="11"/>
      <c r="R25" s="11"/>
      <c r="S25" s="11"/>
      <c r="T25" s="11"/>
      <c r="U25" s="11"/>
      <c r="V25" s="11"/>
      <c r="W25" s="11"/>
      <c r="X25" s="9"/>
      <c r="Y25" s="40"/>
      <c r="Z25" s="42"/>
    </row>
    <row r="26" spans="1:26" ht="12.95" customHeight="1" x14ac:dyDescent="0.25">
      <c r="A26" s="1">
        <v>25</v>
      </c>
      <c r="B26" s="6">
        <v>590</v>
      </c>
      <c r="C26" s="6">
        <v>590008</v>
      </c>
      <c r="D26" s="7" t="s">
        <v>7</v>
      </c>
      <c r="E26" s="7" t="s">
        <v>56</v>
      </c>
      <c r="F26" s="8">
        <v>47</v>
      </c>
      <c r="G26" s="9">
        <v>125</v>
      </c>
      <c r="H26" s="9">
        <v>3</v>
      </c>
      <c r="I26" s="9">
        <v>512</v>
      </c>
      <c r="J26" s="9">
        <v>292</v>
      </c>
      <c r="K26" s="9">
        <v>223</v>
      </c>
      <c r="L26" s="9">
        <v>227</v>
      </c>
      <c r="M26" s="9">
        <v>-4</v>
      </c>
      <c r="N26" s="10">
        <f>+P26/I26</f>
        <v>0.66015625</v>
      </c>
      <c r="O26" s="22">
        <f>+I26-P26</f>
        <v>174</v>
      </c>
      <c r="P26" s="9">
        <v>338</v>
      </c>
      <c r="Q26" s="9">
        <v>299</v>
      </c>
      <c r="R26" s="9">
        <v>39</v>
      </c>
      <c r="S26" s="9">
        <v>59</v>
      </c>
      <c r="T26" s="9">
        <v>-20</v>
      </c>
      <c r="U26" s="11"/>
      <c r="V26" s="9">
        <v>103</v>
      </c>
      <c r="W26" s="11"/>
      <c r="X26" s="9">
        <v>103</v>
      </c>
      <c r="Y26" s="40">
        <f>INT(+G26*30%)</f>
        <v>37</v>
      </c>
      <c r="Z26" s="41">
        <f>-F26+Y26</f>
        <v>-10</v>
      </c>
    </row>
    <row r="27" spans="1:26" ht="12.95" customHeight="1" x14ac:dyDescent="0.25">
      <c r="A27" s="1">
        <v>26</v>
      </c>
      <c r="B27" s="6">
        <v>590</v>
      </c>
      <c r="C27" s="6">
        <v>590008</v>
      </c>
      <c r="D27" s="7" t="s">
        <v>7</v>
      </c>
      <c r="E27" s="7" t="s">
        <v>97</v>
      </c>
      <c r="F27" s="8"/>
      <c r="G27" s="9">
        <v>1</v>
      </c>
      <c r="H27" s="9">
        <v>0</v>
      </c>
      <c r="I27" s="9">
        <v>2</v>
      </c>
      <c r="J27" s="9">
        <v>0</v>
      </c>
      <c r="K27" s="9">
        <v>2</v>
      </c>
      <c r="L27" s="9">
        <v>2</v>
      </c>
      <c r="M27" s="11"/>
      <c r="N27" s="10"/>
      <c r="O27" s="21"/>
      <c r="P27" s="11"/>
      <c r="Q27" s="11"/>
      <c r="R27" s="11"/>
      <c r="S27" s="11"/>
      <c r="T27" s="11"/>
      <c r="U27" s="11"/>
      <c r="V27" s="11"/>
      <c r="W27" s="11"/>
      <c r="X27" s="9"/>
      <c r="Y27" s="40"/>
      <c r="Z27" s="42"/>
    </row>
    <row r="28" spans="1:26" ht="12.95" customHeight="1" x14ac:dyDescent="0.25">
      <c r="A28" s="1">
        <v>27</v>
      </c>
      <c r="B28" s="6">
        <v>590</v>
      </c>
      <c r="C28" s="6">
        <v>590008</v>
      </c>
      <c r="D28" s="7" t="s">
        <v>7</v>
      </c>
      <c r="E28" s="7" t="s">
        <v>98</v>
      </c>
      <c r="F28" s="8"/>
      <c r="G28" s="9">
        <v>20</v>
      </c>
      <c r="H28" s="9">
        <v>0</v>
      </c>
      <c r="I28" s="9">
        <v>43</v>
      </c>
      <c r="J28" s="9">
        <v>10</v>
      </c>
      <c r="K28" s="9">
        <v>33</v>
      </c>
      <c r="L28" s="9">
        <v>33</v>
      </c>
      <c r="M28" s="11"/>
      <c r="N28" s="10">
        <f>+P28/I28</f>
        <v>0.32558139534883723</v>
      </c>
      <c r="O28" s="21"/>
      <c r="P28" s="9">
        <v>14</v>
      </c>
      <c r="Q28" s="9">
        <v>11</v>
      </c>
      <c r="R28" s="9">
        <v>3</v>
      </c>
      <c r="S28" s="9">
        <v>3</v>
      </c>
      <c r="T28" s="11"/>
      <c r="U28" s="11"/>
      <c r="V28" s="11"/>
      <c r="W28" s="11"/>
      <c r="X28" s="9"/>
      <c r="Y28" s="40"/>
      <c r="Z28" s="42"/>
    </row>
    <row r="29" spans="1:26" ht="12.95" customHeight="1" x14ac:dyDescent="0.25">
      <c r="A29" s="1">
        <v>28</v>
      </c>
      <c r="B29" s="6">
        <v>590</v>
      </c>
      <c r="C29" s="6">
        <v>590008</v>
      </c>
      <c r="D29" s="7" t="s">
        <v>7</v>
      </c>
      <c r="E29" s="7" t="s">
        <v>99</v>
      </c>
      <c r="F29" s="8"/>
      <c r="G29" s="11"/>
      <c r="H29" s="9">
        <v>0</v>
      </c>
      <c r="I29" s="9">
        <v>1</v>
      </c>
      <c r="J29" s="9">
        <v>0</v>
      </c>
      <c r="K29" s="9">
        <v>1</v>
      </c>
      <c r="L29" s="9">
        <v>1</v>
      </c>
      <c r="M29" s="11"/>
      <c r="N29" s="10"/>
      <c r="O29" s="21"/>
      <c r="P29" s="11"/>
      <c r="Q29" s="11"/>
      <c r="R29" s="11"/>
      <c r="S29" s="11"/>
      <c r="T29" s="11"/>
      <c r="U29" s="11"/>
      <c r="V29" s="11"/>
      <c r="W29" s="11"/>
      <c r="X29" s="9"/>
      <c r="Y29" s="40"/>
      <c r="Z29" s="42"/>
    </row>
    <row r="30" spans="1:26" ht="12.95" customHeight="1" x14ac:dyDescent="0.25">
      <c r="A30" s="1">
        <v>29</v>
      </c>
      <c r="B30" s="6">
        <v>590</v>
      </c>
      <c r="C30" s="6">
        <v>590008</v>
      </c>
      <c r="D30" s="7" t="s">
        <v>7</v>
      </c>
      <c r="E30" s="7" t="s">
        <v>100</v>
      </c>
      <c r="F30" s="8"/>
      <c r="G30" s="9">
        <v>5</v>
      </c>
      <c r="H30" s="9">
        <v>0</v>
      </c>
      <c r="I30" s="9">
        <v>5</v>
      </c>
      <c r="J30" s="9">
        <v>0</v>
      </c>
      <c r="K30" s="9">
        <v>5</v>
      </c>
      <c r="L30" s="9">
        <v>5</v>
      </c>
      <c r="M30" s="11"/>
      <c r="N30" s="10"/>
      <c r="O30" s="21"/>
      <c r="P30" s="11"/>
      <c r="Q30" s="11"/>
      <c r="R30" s="11"/>
      <c r="S30" s="11"/>
      <c r="T30" s="11"/>
      <c r="U30" s="11"/>
      <c r="V30" s="11"/>
      <c r="W30" s="11"/>
      <c r="X30" s="9"/>
      <c r="Y30" s="40"/>
      <c r="Z30" s="42"/>
    </row>
    <row r="31" spans="1:26" ht="12.95" customHeight="1" x14ac:dyDescent="0.25">
      <c r="A31" s="1">
        <v>30</v>
      </c>
      <c r="B31" s="6">
        <v>590</v>
      </c>
      <c r="C31" s="6">
        <v>590010</v>
      </c>
      <c r="D31" s="7" t="s">
        <v>8</v>
      </c>
      <c r="E31" s="7" t="s">
        <v>65</v>
      </c>
      <c r="F31" s="8"/>
      <c r="G31" s="11"/>
      <c r="H31" s="9">
        <v>0</v>
      </c>
      <c r="I31" s="9">
        <v>1</v>
      </c>
      <c r="J31" s="9">
        <v>0</v>
      </c>
      <c r="K31" s="9">
        <v>1</v>
      </c>
      <c r="L31" s="9">
        <v>1</v>
      </c>
      <c r="M31" s="11"/>
      <c r="N31" s="10"/>
      <c r="O31" s="21"/>
      <c r="P31" s="11"/>
      <c r="Q31" s="11"/>
      <c r="R31" s="11"/>
      <c r="S31" s="11"/>
      <c r="T31" s="11"/>
      <c r="U31" s="11"/>
      <c r="V31" s="11"/>
      <c r="W31" s="11"/>
      <c r="X31" s="9"/>
      <c r="Y31" s="40"/>
      <c r="Z31" s="42"/>
    </row>
    <row r="32" spans="1:26" ht="12.95" customHeight="1" x14ac:dyDescent="0.25">
      <c r="A32" s="1">
        <v>31</v>
      </c>
      <c r="B32" s="6">
        <v>590</v>
      </c>
      <c r="C32" s="6">
        <v>590010</v>
      </c>
      <c r="D32" s="7" t="s">
        <v>8</v>
      </c>
      <c r="E32" s="7" t="s">
        <v>56</v>
      </c>
      <c r="F32" s="8">
        <v>34</v>
      </c>
      <c r="G32" s="9">
        <v>76</v>
      </c>
      <c r="H32" s="9">
        <v>11</v>
      </c>
      <c r="I32" s="9">
        <v>301</v>
      </c>
      <c r="J32" s="9">
        <v>186</v>
      </c>
      <c r="K32" s="9">
        <v>126</v>
      </c>
      <c r="L32" s="9">
        <v>129</v>
      </c>
      <c r="M32" s="9">
        <v>-3</v>
      </c>
      <c r="N32" s="10">
        <f>+P32/I32</f>
        <v>0.67441860465116277</v>
      </c>
      <c r="O32" s="22">
        <f>+I32-P32</f>
        <v>98</v>
      </c>
      <c r="P32" s="9">
        <v>203</v>
      </c>
      <c r="Q32" s="9">
        <v>193</v>
      </c>
      <c r="R32" s="9">
        <v>10</v>
      </c>
      <c r="S32" s="9">
        <v>26</v>
      </c>
      <c r="T32" s="9">
        <v>-16</v>
      </c>
      <c r="U32" s="9">
        <v>29</v>
      </c>
      <c r="V32" s="9">
        <v>28</v>
      </c>
      <c r="W32" s="11"/>
      <c r="X32" s="9">
        <v>57</v>
      </c>
      <c r="Y32" s="40">
        <f>INT(+G32*30%)</f>
        <v>22</v>
      </c>
      <c r="Z32" s="41">
        <f>-F32+Y32</f>
        <v>-12</v>
      </c>
    </row>
    <row r="33" spans="1:26" ht="12.95" customHeight="1" x14ac:dyDescent="0.25">
      <c r="A33" s="1">
        <v>32</v>
      </c>
      <c r="B33" s="6">
        <v>590</v>
      </c>
      <c r="C33" s="6">
        <v>590010</v>
      </c>
      <c r="D33" s="7" t="s">
        <v>8</v>
      </c>
      <c r="E33" s="7" t="s">
        <v>100</v>
      </c>
      <c r="F33" s="8"/>
      <c r="G33" s="9">
        <v>1</v>
      </c>
      <c r="H33" s="9">
        <v>0</v>
      </c>
      <c r="I33" s="9">
        <v>1</v>
      </c>
      <c r="J33" s="9">
        <v>0</v>
      </c>
      <c r="K33" s="9">
        <v>1</v>
      </c>
      <c r="L33" s="9">
        <v>1</v>
      </c>
      <c r="M33" s="11"/>
      <c r="N33" s="10"/>
      <c r="O33" s="21"/>
      <c r="P33" s="11"/>
      <c r="Q33" s="11"/>
      <c r="R33" s="11"/>
      <c r="S33" s="11"/>
      <c r="T33" s="11"/>
      <c r="U33" s="11"/>
      <c r="V33" s="11"/>
      <c r="W33" s="11"/>
      <c r="X33" s="9"/>
      <c r="Y33" s="40"/>
      <c r="Z33" s="42"/>
    </row>
    <row r="34" spans="1:26" ht="12.95" customHeight="1" x14ac:dyDescent="0.25">
      <c r="A34" s="1">
        <v>33</v>
      </c>
      <c r="B34" s="6">
        <v>590</v>
      </c>
      <c r="C34" s="6">
        <v>590012</v>
      </c>
      <c r="D34" s="7" t="s">
        <v>9</v>
      </c>
      <c r="E34" s="7" t="s">
        <v>56</v>
      </c>
      <c r="F34" s="8">
        <v>15</v>
      </c>
      <c r="G34" s="9">
        <v>20</v>
      </c>
      <c r="H34" s="9">
        <v>8</v>
      </c>
      <c r="I34" s="9">
        <v>89</v>
      </c>
      <c r="J34" s="9">
        <v>56</v>
      </c>
      <c r="K34" s="9">
        <v>41</v>
      </c>
      <c r="L34" s="9">
        <v>43</v>
      </c>
      <c r="M34" s="9">
        <v>-2</v>
      </c>
      <c r="N34" s="10">
        <f>+P34/I34</f>
        <v>0.48314606741573035</v>
      </c>
      <c r="O34" s="22">
        <f>+I34-P34</f>
        <v>46</v>
      </c>
      <c r="P34" s="9">
        <v>43</v>
      </c>
      <c r="Q34" s="9">
        <v>58</v>
      </c>
      <c r="R34" s="9">
        <v>-15</v>
      </c>
      <c r="S34" s="9">
        <v>9</v>
      </c>
      <c r="T34" s="9">
        <v>-24</v>
      </c>
      <c r="U34" s="9">
        <v>2</v>
      </c>
      <c r="V34" s="9">
        <v>24</v>
      </c>
      <c r="W34" s="11"/>
      <c r="X34" s="9">
        <v>26</v>
      </c>
      <c r="Y34" s="40">
        <f>INT(+G34*30%)</f>
        <v>6</v>
      </c>
      <c r="Z34" s="41">
        <f>-F34+Y34</f>
        <v>-9</v>
      </c>
    </row>
    <row r="35" spans="1:26" ht="12.95" customHeight="1" x14ac:dyDescent="0.25">
      <c r="A35" s="1">
        <v>34</v>
      </c>
      <c r="B35" s="6">
        <v>590</v>
      </c>
      <c r="C35" s="6">
        <v>590016</v>
      </c>
      <c r="D35" s="7" t="s">
        <v>10</v>
      </c>
      <c r="E35" s="7" t="s">
        <v>65</v>
      </c>
      <c r="F35" s="8"/>
      <c r="G35" s="11"/>
      <c r="H35" s="9">
        <v>0</v>
      </c>
      <c r="I35" s="9">
        <v>1</v>
      </c>
      <c r="J35" s="9">
        <v>0</v>
      </c>
      <c r="K35" s="9">
        <v>1</v>
      </c>
      <c r="L35" s="9">
        <v>1</v>
      </c>
      <c r="M35" s="11"/>
      <c r="N35" s="10"/>
      <c r="O35" s="21"/>
      <c r="P35" s="11"/>
      <c r="Q35" s="11"/>
      <c r="R35" s="11"/>
      <c r="S35" s="11"/>
      <c r="T35" s="11"/>
      <c r="U35" s="11"/>
      <c r="V35" s="11"/>
      <c r="W35" s="11"/>
      <c r="X35" s="9"/>
      <c r="Y35" s="40"/>
      <c r="Z35" s="42"/>
    </row>
    <row r="36" spans="1:26" ht="12.95" customHeight="1" x14ac:dyDescent="0.25">
      <c r="A36" s="1">
        <v>35</v>
      </c>
      <c r="B36" s="6">
        <v>590</v>
      </c>
      <c r="C36" s="6">
        <v>590016</v>
      </c>
      <c r="D36" s="7" t="s">
        <v>10</v>
      </c>
      <c r="E36" s="7" t="s">
        <v>56</v>
      </c>
      <c r="F36" s="8">
        <v>12</v>
      </c>
      <c r="G36" s="9">
        <v>65</v>
      </c>
      <c r="H36" s="9">
        <v>8</v>
      </c>
      <c r="I36" s="9">
        <v>266</v>
      </c>
      <c r="J36" s="9">
        <v>176</v>
      </c>
      <c r="K36" s="9">
        <v>98</v>
      </c>
      <c r="L36" s="9">
        <v>102</v>
      </c>
      <c r="M36" s="9">
        <v>-4</v>
      </c>
      <c r="N36" s="10">
        <f>+P36/I36</f>
        <v>0.6992481203007519</v>
      </c>
      <c r="O36" s="22">
        <f>+I36-P36</f>
        <v>80</v>
      </c>
      <c r="P36" s="9">
        <v>186</v>
      </c>
      <c r="Q36" s="9">
        <v>185</v>
      </c>
      <c r="R36" s="9">
        <v>1</v>
      </c>
      <c r="S36" s="9">
        <v>20</v>
      </c>
      <c r="T36" s="9">
        <v>-19</v>
      </c>
      <c r="U36" s="9">
        <v>3</v>
      </c>
      <c r="V36" s="9">
        <v>34</v>
      </c>
      <c r="W36" s="11"/>
      <c r="X36" s="9">
        <v>37</v>
      </c>
      <c r="Y36" s="40">
        <f>INT(+G36*30%)</f>
        <v>19</v>
      </c>
      <c r="Z36" s="41"/>
    </row>
    <row r="37" spans="1:26" ht="12.95" customHeight="1" x14ac:dyDescent="0.25">
      <c r="A37" s="1">
        <v>36</v>
      </c>
      <c r="B37" s="6">
        <v>590</v>
      </c>
      <c r="C37" s="6">
        <v>590016</v>
      </c>
      <c r="D37" s="7" t="s">
        <v>10</v>
      </c>
      <c r="E37" s="7" t="s">
        <v>98</v>
      </c>
      <c r="F37" s="8"/>
      <c r="G37" s="9">
        <v>18</v>
      </c>
      <c r="H37" s="9">
        <v>2</v>
      </c>
      <c r="I37" s="9">
        <v>24</v>
      </c>
      <c r="J37" s="9">
        <v>7</v>
      </c>
      <c r="K37" s="9">
        <v>19</v>
      </c>
      <c r="L37" s="9">
        <v>20</v>
      </c>
      <c r="M37" s="9">
        <v>-1</v>
      </c>
      <c r="N37" s="10">
        <f>+P37/I37</f>
        <v>0.45833333333333331</v>
      </c>
      <c r="O37" s="21"/>
      <c r="P37" s="9">
        <v>11</v>
      </c>
      <c r="Q37" s="9">
        <v>7</v>
      </c>
      <c r="R37" s="9">
        <v>4</v>
      </c>
      <c r="S37" s="9">
        <v>6</v>
      </c>
      <c r="T37" s="9">
        <v>-2</v>
      </c>
      <c r="U37" s="11"/>
      <c r="V37" s="11"/>
      <c r="W37" s="11"/>
      <c r="X37" s="9"/>
      <c r="Y37" s="40"/>
      <c r="Z37" s="42"/>
    </row>
    <row r="38" spans="1:26" ht="12.95" customHeight="1" x14ac:dyDescent="0.25">
      <c r="A38" s="1">
        <v>37</v>
      </c>
      <c r="B38" s="6">
        <v>590</v>
      </c>
      <c r="C38" s="6">
        <v>590017</v>
      </c>
      <c r="D38" s="7" t="s">
        <v>11</v>
      </c>
      <c r="E38" s="7" t="s">
        <v>65</v>
      </c>
      <c r="F38" s="8"/>
      <c r="G38" s="11"/>
      <c r="H38" s="9">
        <v>0</v>
      </c>
      <c r="I38" s="9">
        <v>1</v>
      </c>
      <c r="J38" s="9">
        <v>0</v>
      </c>
      <c r="K38" s="9">
        <v>1</v>
      </c>
      <c r="L38" s="9">
        <v>1</v>
      </c>
      <c r="M38" s="11"/>
      <c r="N38" s="10"/>
      <c r="O38" s="21"/>
      <c r="P38" s="11"/>
      <c r="Q38" s="11"/>
      <c r="R38" s="11"/>
      <c r="S38" s="11"/>
      <c r="T38" s="11"/>
      <c r="U38" s="11"/>
      <c r="V38" s="11"/>
      <c r="W38" s="11"/>
      <c r="X38" s="9"/>
      <c r="Y38" s="40"/>
      <c r="Z38" s="42"/>
    </row>
    <row r="39" spans="1:26" ht="12.95" customHeight="1" x14ac:dyDescent="0.25">
      <c r="A39" s="1">
        <v>38</v>
      </c>
      <c r="B39" s="6">
        <v>590</v>
      </c>
      <c r="C39" s="6">
        <v>590017</v>
      </c>
      <c r="D39" s="7" t="s">
        <v>11</v>
      </c>
      <c r="E39" s="7" t="s">
        <v>76</v>
      </c>
      <c r="F39" s="8"/>
      <c r="G39" s="11"/>
      <c r="H39" s="9">
        <v>0</v>
      </c>
      <c r="I39" s="9">
        <v>2</v>
      </c>
      <c r="J39" s="9">
        <v>0</v>
      </c>
      <c r="K39" s="9">
        <v>2</v>
      </c>
      <c r="L39" s="9">
        <v>2</v>
      </c>
      <c r="M39" s="11"/>
      <c r="N39" s="10"/>
      <c r="O39" s="21"/>
      <c r="P39" s="11"/>
      <c r="Q39" s="11"/>
      <c r="R39" s="11"/>
      <c r="S39" s="11"/>
      <c r="T39" s="11"/>
      <c r="U39" s="11"/>
      <c r="V39" s="11"/>
      <c r="W39" s="11"/>
      <c r="X39" s="9"/>
      <c r="Y39" s="40"/>
      <c r="Z39" s="42"/>
    </row>
    <row r="40" spans="1:26" ht="12.95" customHeight="1" x14ac:dyDescent="0.25">
      <c r="A40" s="1">
        <v>39</v>
      </c>
      <c r="B40" s="6">
        <v>590</v>
      </c>
      <c r="C40" s="6">
        <v>590017</v>
      </c>
      <c r="D40" s="7" t="s">
        <v>11</v>
      </c>
      <c r="E40" s="7" t="s">
        <v>77</v>
      </c>
      <c r="F40" s="8"/>
      <c r="G40" s="9">
        <v>1</v>
      </c>
      <c r="H40" s="9">
        <v>0</v>
      </c>
      <c r="I40" s="9">
        <v>3</v>
      </c>
      <c r="J40" s="9">
        <v>0</v>
      </c>
      <c r="K40" s="9">
        <v>3</v>
      </c>
      <c r="L40" s="9">
        <v>3</v>
      </c>
      <c r="M40" s="11"/>
      <c r="N40" s="10"/>
      <c r="O40" s="21"/>
      <c r="P40" s="11"/>
      <c r="Q40" s="11"/>
      <c r="R40" s="11"/>
      <c r="S40" s="11"/>
      <c r="T40" s="11"/>
      <c r="U40" s="11"/>
      <c r="V40" s="11"/>
      <c r="W40" s="11"/>
      <c r="X40" s="9"/>
      <c r="Y40" s="40"/>
      <c r="Z40" s="42"/>
    </row>
    <row r="41" spans="1:26" ht="12.95" customHeight="1" x14ac:dyDescent="0.25">
      <c r="A41" s="1">
        <v>40</v>
      </c>
      <c r="B41" s="6">
        <v>590</v>
      </c>
      <c r="C41" s="6">
        <v>590017</v>
      </c>
      <c r="D41" s="7" t="s">
        <v>11</v>
      </c>
      <c r="E41" s="7" t="s">
        <v>78</v>
      </c>
      <c r="F41" s="8"/>
      <c r="G41" s="9">
        <v>1</v>
      </c>
      <c r="H41" s="9">
        <v>0</v>
      </c>
      <c r="I41" s="9">
        <v>3</v>
      </c>
      <c r="J41" s="9">
        <v>0</v>
      </c>
      <c r="K41" s="9">
        <v>3</v>
      </c>
      <c r="L41" s="9">
        <v>3</v>
      </c>
      <c r="M41" s="11"/>
      <c r="N41" s="10"/>
      <c r="O41" s="21"/>
      <c r="P41" s="11"/>
      <c r="Q41" s="11"/>
      <c r="R41" s="11"/>
      <c r="S41" s="11"/>
      <c r="T41" s="11"/>
      <c r="U41" s="11"/>
      <c r="V41" s="11"/>
      <c r="W41" s="11"/>
      <c r="X41" s="9"/>
      <c r="Y41" s="40"/>
      <c r="Z41" s="42"/>
    </row>
    <row r="42" spans="1:26" ht="12.95" customHeight="1" x14ac:dyDescent="0.25">
      <c r="A42" s="1">
        <v>41</v>
      </c>
      <c r="B42" s="6">
        <v>590</v>
      </c>
      <c r="C42" s="6">
        <v>590017</v>
      </c>
      <c r="D42" s="7" t="s">
        <v>11</v>
      </c>
      <c r="E42" s="7" t="s">
        <v>79</v>
      </c>
      <c r="F42" s="8"/>
      <c r="G42" s="9">
        <v>3</v>
      </c>
      <c r="H42" s="9">
        <v>0</v>
      </c>
      <c r="I42" s="9">
        <v>3</v>
      </c>
      <c r="J42" s="9">
        <v>0</v>
      </c>
      <c r="K42" s="9">
        <v>3</v>
      </c>
      <c r="L42" s="9">
        <v>3</v>
      </c>
      <c r="M42" s="11"/>
      <c r="N42" s="10"/>
      <c r="O42" s="21"/>
      <c r="P42" s="11"/>
      <c r="Q42" s="11"/>
      <c r="R42" s="11"/>
      <c r="S42" s="11"/>
      <c r="T42" s="11"/>
      <c r="U42" s="11"/>
      <c r="V42" s="11"/>
      <c r="W42" s="11"/>
      <c r="X42" s="9"/>
      <c r="Y42" s="40"/>
      <c r="Z42" s="42"/>
    </row>
    <row r="43" spans="1:26" ht="12.95" customHeight="1" x14ac:dyDescent="0.25">
      <c r="A43" s="1">
        <v>42</v>
      </c>
      <c r="B43" s="6">
        <v>590</v>
      </c>
      <c r="C43" s="6">
        <v>590017</v>
      </c>
      <c r="D43" s="7" t="s">
        <v>11</v>
      </c>
      <c r="E43" s="7" t="s">
        <v>80</v>
      </c>
      <c r="F43" s="8"/>
      <c r="G43" s="11"/>
      <c r="H43" s="9">
        <v>0</v>
      </c>
      <c r="I43" s="9">
        <v>1</v>
      </c>
      <c r="J43" s="9">
        <v>0</v>
      </c>
      <c r="K43" s="9">
        <v>1</v>
      </c>
      <c r="L43" s="9">
        <v>1</v>
      </c>
      <c r="M43" s="11"/>
      <c r="N43" s="10"/>
      <c r="O43" s="21"/>
      <c r="P43" s="11"/>
      <c r="Q43" s="11"/>
      <c r="R43" s="11"/>
      <c r="S43" s="11"/>
      <c r="T43" s="11"/>
      <c r="U43" s="11"/>
      <c r="V43" s="11"/>
      <c r="W43" s="11"/>
      <c r="X43" s="9"/>
      <c r="Y43" s="40"/>
      <c r="Z43" s="42"/>
    </row>
    <row r="44" spans="1:26" ht="12.95" customHeight="1" x14ac:dyDescent="0.25">
      <c r="A44" s="1">
        <v>43</v>
      </c>
      <c r="B44" s="6">
        <v>590</v>
      </c>
      <c r="C44" s="6">
        <v>590017</v>
      </c>
      <c r="D44" s="7" t="s">
        <v>11</v>
      </c>
      <c r="E44" s="7" t="s">
        <v>81</v>
      </c>
      <c r="F44" s="8"/>
      <c r="G44" s="11"/>
      <c r="H44" s="9">
        <v>0</v>
      </c>
      <c r="I44" s="9">
        <v>2</v>
      </c>
      <c r="J44" s="9">
        <v>0</v>
      </c>
      <c r="K44" s="9">
        <v>2</v>
      </c>
      <c r="L44" s="9">
        <v>2</v>
      </c>
      <c r="M44" s="11"/>
      <c r="N44" s="10"/>
      <c r="O44" s="21"/>
      <c r="P44" s="11"/>
      <c r="Q44" s="11"/>
      <c r="R44" s="11"/>
      <c r="S44" s="11"/>
      <c r="T44" s="11"/>
      <c r="U44" s="11"/>
      <c r="V44" s="11"/>
      <c r="W44" s="11"/>
      <c r="X44" s="9"/>
      <c r="Y44" s="40"/>
      <c r="Z44" s="42"/>
    </row>
    <row r="45" spans="1:26" ht="12.95" customHeight="1" x14ac:dyDescent="0.25">
      <c r="A45" s="1">
        <v>44</v>
      </c>
      <c r="B45" s="6">
        <v>590</v>
      </c>
      <c r="C45" s="6">
        <v>590017</v>
      </c>
      <c r="D45" s="7" t="s">
        <v>11</v>
      </c>
      <c r="E45" s="7" t="s">
        <v>82</v>
      </c>
      <c r="F45" s="8"/>
      <c r="G45" s="9">
        <v>3</v>
      </c>
      <c r="H45" s="9">
        <v>0</v>
      </c>
      <c r="I45" s="9">
        <v>10</v>
      </c>
      <c r="J45" s="9">
        <v>0</v>
      </c>
      <c r="K45" s="9">
        <v>10</v>
      </c>
      <c r="L45" s="9">
        <v>10</v>
      </c>
      <c r="M45" s="11"/>
      <c r="N45" s="10"/>
      <c r="O45" s="21"/>
      <c r="P45" s="11"/>
      <c r="Q45" s="11"/>
      <c r="R45" s="11"/>
      <c r="S45" s="11"/>
      <c r="T45" s="11"/>
      <c r="U45" s="11"/>
      <c r="V45" s="11"/>
      <c r="W45" s="11"/>
      <c r="X45" s="9"/>
      <c r="Y45" s="40"/>
      <c r="Z45" s="42"/>
    </row>
    <row r="46" spans="1:26" ht="12.95" customHeight="1" x14ac:dyDescent="0.25">
      <c r="A46" s="1">
        <v>45</v>
      </c>
      <c r="B46" s="6">
        <v>590</v>
      </c>
      <c r="C46" s="6">
        <v>590017</v>
      </c>
      <c r="D46" s="7" t="s">
        <v>11</v>
      </c>
      <c r="E46" s="7" t="s">
        <v>83</v>
      </c>
      <c r="F46" s="8"/>
      <c r="G46" s="9">
        <v>7</v>
      </c>
      <c r="H46" s="9">
        <v>0</v>
      </c>
      <c r="I46" s="9">
        <v>9</v>
      </c>
      <c r="J46" s="9">
        <v>0</v>
      </c>
      <c r="K46" s="9">
        <v>9</v>
      </c>
      <c r="L46" s="9">
        <v>9</v>
      </c>
      <c r="M46" s="11"/>
      <c r="N46" s="10"/>
      <c r="O46" s="21"/>
      <c r="P46" s="11"/>
      <c r="Q46" s="11"/>
      <c r="R46" s="11"/>
      <c r="S46" s="11"/>
      <c r="T46" s="11"/>
      <c r="U46" s="11"/>
      <c r="V46" s="11"/>
      <c r="W46" s="11"/>
      <c r="X46" s="9"/>
      <c r="Y46" s="40"/>
      <c r="Z46" s="42"/>
    </row>
    <row r="47" spans="1:26" ht="12.95" customHeight="1" x14ac:dyDescent="0.25">
      <c r="A47" s="1">
        <v>46</v>
      </c>
      <c r="B47" s="6">
        <v>590</v>
      </c>
      <c r="C47" s="6">
        <v>590017</v>
      </c>
      <c r="D47" s="7" t="s">
        <v>11</v>
      </c>
      <c r="E47" s="7" t="s">
        <v>84</v>
      </c>
      <c r="F47" s="8"/>
      <c r="G47" s="9">
        <v>5</v>
      </c>
      <c r="H47" s="9">
        <v>0</v>
      </c>
      <c r="I47" s="9">
        <v>5</v>
      </c>
      <c r="J47" s="9">
        <v>0</v>
      </c>
      <c r="K47" s="9">
        <v>5</v>
      </c>
      <c r="L47" s="9">
        <v>5</v>
      </c>
      <c r="M47" s="11"/>
      <c r="N47" s="10"/>
      <c r="O47" s="21"/>
      <c r="P47" s="11"/>
      <c r="Q47" s="11"/>
      <c r="R47" s="11"/>
      <c r="S47" s="11"/>
      <c r="T47" s="11"/>
      <c r="U47" s="11"/>
      <c r="V47" s="11"/>
      <c r="W47" s="11"/>
      <c r="X47" s="9"/>
      <c r="Y47" s="40"/>
      <c r="Z47" s="42"/>
    </row>
    <row r="48" spans="1:26" ht="12.95" customHeight="1" x14ac:dyDescent="0.25">
      <c r="A48" s="1">
        <v>47</v>
      </c>
      <c r="B48" s="6">
        <v>590</v>
      </c>
      <c r="C48" s="6">
        <v>590017</v>
      </c>
      <c r="D48" s="7" t="s">
        <v>11</v>
      </c>
      <c r="E48" s="7" t="s">
        <v>85</v>
      </c>
      <c r="F48" s="8"/>
      <c r="G48" s="9">
        <v>1</v>
      </c>
      <c r="H48" s="9">
        <v>0</v>
      </c>
      <c r="I48" s="9">
        <v>1</v>
      </c>
      <c r="J48" s="9">
        <v>0</v>
      </c>
      <c r="K48" s="9">
        <v>1</v>
      </c>
      <c r="L48" s="9">
        <v>1</v>
      </c>
      <c r="M48" s="11"/>
      <c r="N48" s="10"/>
      <c r="O48" s="21"/>
      <c r="P48" s="11"/>
      <c r="Q48" s="11"/>
      <c r="R48" s="11"/>
      <c r="S48" s="11"/>
      <c r="T48" s="11"/>
      <c r="U48" s="11"/>
      <c r="V48" s="11"/>
      <c r="W48" s="11"/>
      <c r="X48" s="9"/>
      <c r="Y48" s="40"/>
      <c r="Z48" s="42"/>
    </row>
    <row r="49" spans="1:26" ht="12.95" customHeight="1" x14ac:dyDescent="0.25">
      <c r="A49" s="1">
        <v>48</v>
      </c>
      <c r="B49" s="6">
        <v>590</v>
      </c>
      <c r="C49" s="6">
        <v>590017</v>
      </c>
      <c r="D49" s="7" t="s">
        <v>11</v>
      </c>
      <c r="E49" s="12" t="s">
        <v>111</v>
      </c>
      <c r="F49" s="8"/>
      <c r="G49" s="9">
        <v>1</v>
      </c>
      <c r="H49" s="9">
        <v>0</v>
      </c>
      <c r="I49" s="9">
        <v>2</v>
      </c>
      <c r="J49" s="9">
        <v>0</v>
      </c>
      <c r="K49" s="9">
        <v>2</v>
      </c>
      <c r="L49" s="9">
        <v>2</v>
      </c>
      <c r="M49" s="11"/>
      <c r="N49" s="10"/>
      <c r="O49" s="21"/>
      <c r="P49" s="11"/>
      <c r="Q49" s="11"/>
      <c r="R49" s="11"/>
      <c r="S49" s="11"/>
      <c r="T49" s="11"/>
      <c r="U49" s="11"/>
      <c r="V49" s="11"/>
      <c r="W49" s="11"/>
      <c r="X49" s="9"/>
      <c r="Y49" s="40"/>
      <c r="Z49" s="42"/>
    </row>
    <row r="50" spans="1:26" ht="12.95" customHeight="1" x14ac:dyDescent="0.25">
      <c r="A50" s="1">
        <v>49</v>
      </c>
      <c r="B50" s="6">
        <v>590</v>
      </c>
      <c r="C50" s="6">
        <v>590017</v>
      </c>
      <c r="D50" s="7" t="s">
        <v>11</v>
      </c>
      <c r="E50" s="7" t="s">
        <v>56</v>
      </c>
      <c r="F50" s="8">
        <v>50</v>
      </c>
      <c r="G50" s="9">
        <v>145</v>
      </c>
      <c r="H50" s="9">
        <v>9</v>
      </c>
      <c r="I50" s="9">
        <v>634</v>
      </c>
      <c r="J50" s="9">
        <v>340</v>
      </c>
      <c r="K50" s="9">
        <v>303</v>
      </c>
      <c r="L50" s="9">
        <v>303</v>
      </c>
      <c r="M50" s="11"/>
      <c r="N50" s="10">
        <f>+P50/I50</f>
        <v>0.66561514195583593</v>
      </c>
      <c r="O50" s="22">
        <f>+I50-P50</f>
        <v>212</v>
      </c>
      <c r="P50" s="9">
        <v>422</v>
      </c>
      <c r="Q50" s="9">
        <v>345</v>
      </c>
      <c r="R50" s="9">
        <v>77</v>
      </c>
      <c r="S50" s="9">
        <v>93</v>
      </c>
      <c r="T50" s="9">
        <v>-16</v>
      </c>
      <c r="U50" s="11"/>
      <c r="V50" s="9">
        <v>69</v>
      </c>
      <c r="W50" s="11"/>
      <c r="X50" s="9">
        <v>69</v>
      </c>
      <c r="Y50" s="40">
        <f>INT(+G50*30%)</f>
        <v>43</v>
      </c>
      <c r="Z50" s="41">
        <f>-F50+Y50</f>
        <v>-7</v>
      </c>
    </row>
    <row r="51" spans="1:26" ht="12.95" customHeight="1" x14ac:dyDescent="0.25">
      <c r="A51" s="1">
        <v>50</v>
      </c>
      <c r="B51" s="6">
        <v>590</v>
      </c>
      <c r="C51" s="6">
        <v>590017</v>
      </c>
      <c r="D51" s="7" t="s">
        <v>11</v>
      </c>
      <c r="E51" s="7" t="s">
        <v>96</v>
      </c>
      <c r="F51" s="8"/>
      <c r="G51" s="9">
        <v>1</v>
      </c>
      <c r="H51" s="9">
        <v>0</v>
      </c>
      <c r="I51" s="9">
        <v>1</v>
      </c>
      <c r="J51" s="9">
        <v>0</v>
      </c>
      <c r="K51" s="9">
        <v>1</v>
      </c>
      <c r="L51" s="9">
        <v>1</v>
      </c>
      <c r="M51" s="11"/>
      <c r="N51" s="10"/>
      <c r="O51" s="21"/>
      <c r="P51" s="11"/>
      <c r="Q51" s="11"/>
      <c r="R51" s="11"/>
      <c r="S51" s="11"/>
      <c r="T51" s="11"/>
      <c r="U51" s="11"/>
      <c r="V51" s="11"/>
      <c r="W51" s="11"/>
      <c r="X51" s="9"/>
      <c r="Y51" s="40"/>
      <c r="Z51" s="42"/>
    </row>
    <row r="52" spans="1:26" ht="12.95" customHeight="1" x14ac:dyDescent="0.25">
      <c r="A52" s="1">
        <v>51</v>
      </c>
      <c r="B52" s="6">
        <v>590</v>
      </c>
      <c r="C52" s="6">
        <v>590017</v>
      </c>
      <c r="D52" s="7" t="s">
        <v>11</v>
      </c>
      <c r="E52" s="7" t="s">
        <v>97</v>
      </c>
      <c r="F52" s="8"/>
      <c r="G52" s="9">
        <v>2</v>
      </c>
      <c r="H52" s="9">
        <v>0</v>
      </c>
      <c r="I52" s="9">
        <v>3</v>
      </c>
      <c r="J52" s="9">
        <v>0</v>
      </c>
      <c r="K52" s="9">
        <v>3</v>
      </c>
      <c r="L52" s="9">
        <v>3</v>
      </c>
      <c r="M52" s="11"/>
      <c r="N52" s="10"/>
      <c r="O52" s="21"/>
      <c r="P52" s="11"/>
      <c r="Q52" s="11"/>
      <c r="R52" s="11"/>
      <c r="S52" s="11"/>
      <c r="T52" s="11"/>
      <c r="U52" s="11"/>
      <c r="V52" s="11"/>
      <c r="W52" s="11"/>
      <c r="X52" s="9"/>
      <c r="Y52" s="40"/>
      <c r="Z52" s="42"/>
    </row>
    <row r="53" spans="1:26" ht="12.95" customHeight="1" x14ac:dyDescent="0.25">
      <c r="A53" s="1">
        <v>52</v>
      </c>
      <c r="B53" s="6">
        <v>590</v>
      </c>
      <c r="C53" s="6">
        <v>590017</v>
      </c>
      <c r="D53" s="7" t="s">
        <v>11</v>
      </c>
      <c r="E53" s="7" t="s">
        <v>98</v>
      </c>
      <c r="F53" s="8"/>
      <c r="G53" s="9">
        <v>38</v>
      </c>
      <c r="H53" s="9">
        <v>1</v>
      </c>
      <c r="I53" s="9">
        <v>53</v>
      </c>
      <c r="J53" s="9">
        <v>8</v>
      </c>
      <c r="K53" s="9">
        <v>46</v>
      </c>
      <c r="L53" s="9">
        <v>46</v>
      </c>
      <c r="M53" s="11"/>
      <c r="N53" s="10">
        <f>+P53/I53</f>
        <v>0.52830188679245282</v>
      </c>
      <c r="O53" s="21"/>
      <c r="P53" s="9">
        <v>28</v>
      </c>
      <c r="Q53" s="9">
        <v>9</v>
      </c>
      <c r="R53" s="9">
        <v>19</v>
      </c>
      <c r="S53" s="9">
        <v>19</v>
      </c>
      <c r="T53" s="11"/>
      <c r="U53" s="11"/>
      <c r="V53" s="11"/>
      <c r="W53" s="11"/>
      <c r="X53" s="9"/>
      <c r="Y53" s="40"/>
      <c r="Z53" s="42"/>
    </row>
    <row r="54" spans="1:26" ht="12.95" customHeight="1" x14ac:dyDescent="0.25">
      <c r="A54" s="1">
        <v>53</v>
      </c>
      <c r="B54" s="6">
        <v>590</v>
      </c>
      <c r="C54" s="6">
        <v>590019</v>
      </c>
      <c r="D54" s="7" t="s">
        <v>12</v>
      </c>
      <c r="E54" s="7" t="s">
        <v>65</v>
      </c>
      <c r="F54" s="8"/>
      <c r="G54" s="11"/>
      <c r="H54" s="9">
        <v>0</v>
      </c>
      <c r="I54" s="9">
        <v>4</v>
      </c>
      <c r="J54" s="9">
        <v>0</v>
      </c>
      <c r="K54" s="9">
        <v>4</v>
      </c>
      <c r="L54" s="9">
        <v>4</v>
      </c>
      <c r="M54" s="11"/>
      <c r="N54" s="10"/>
      <c r="O54" s="21"/>
      <c r="P54" s="11"/>
      <c r="Q54" s="11"/>
      <c r="R54" s="11"/>
      <c r="S54" s="11"/>
      <c r="T54" s="11"/>
      <c r="U54" s="11"/>
      <c r="V54" s="11"/>
      <c r="W54" s="11"/>
      <c r="X54" s="9"/>
      <c r="Y54" s="40"/>
      <c r="Z54" s="42"/>
    </row>
    <row r="55" spans="1:26" ht="12.95" customHeight="1" x14ac:dyDescent="0.25">
      <c r="A55" s="1">
        <v>54</v>
      </c>
      <c r="B55" s="6">
        <v>590</v>
      </c>
      <c r="C55" s="6">
        <v>590019</v>
      </c>
      <c r="D55" s="7" t="s">
        <v>12</v>
      </c>
      <c r="E55" s="7" t="s">
        <v>56</v>
      </c>
      <c r="F55" s="8">
        <v>65</v>
      </c>
      <c r="G55" s="9">
        <v>167</v>
      </c>
      <c r="H55" s="9">
        <v>3</v>
      </c>
      <c r="I55" s="9">
        <v>575</v>
      </c>
      <c r="J55" s="9">
        <v>314</v>
      </c>
      <c r="K55" s="9">
        <v>264</v>
      </c>
      <c r="L55" s="9">
        <v>265</v>
      </c>
      <c r="M55" s="9">
        <v>-1</v>
      </c>
      <c r="N55" s="10">
        <f>+P55/I55</f>
        <v>0.61391304347826092</v>
      </c>
      <c r="O55" s="22">
        <f>+I55-P55</f>
        <v>222</v>
      </c>
      <c r="P55" s="9">
        <v>353</v>
      </c>
      <c r="Q55" s="9">
        <v>348</v>
      </c>
      <c r="R55" s="9">
        <v>5</v>
      </c>
      <c r="S55" s="9">
        <v>42</v>
      </c>
      <c r="T55" s="9">
        <v>-37</v>
      </c>
      <c r="U55" s="9">
        <v>42</v>
      </c>
      <c r="V55" s="9">
        <v>67</v>
      </c>
      <c r="W55" s="11"/>
      <c r="X55" s="9">
        <v>109</v>
      </c>
      <c r="Y55" s="40">
        <f>INT(+G55*30%)</f>
        <v>50</v>
      </c>
      <c r="Z55" s="41">
        <f>-F55+Y55</f>
        <v>-15</v>
      </c>
    </row>
    <row r="56" spans="1:26" ht="12.95" customHeight="1" x14ac:dyDescent="0.25">
      <c r="A56" s="1">
        <v>55</v>
      </c>
      <c r="B56" s="6">
        <v>590</v>
      </c>
      <c r="C56" s="6">
        <v>590019</v>
      </c>
      <c r="D56" s="7" t="s">
        <v>12</v>
      </c>
      <c r="E56" s="7" t="s">
        <v>98</v>
      </c>
      <c r="F56" s="8"/>
      <c r="G56" s="9">
        <v>17</v>
      </c>
      <c r="H56" s="9">
        <v>0</v>
      </c>
      <c r="I56" s="9">
        <v>38</v>
      </c>
      <c r="J56" s="9">
        <v>16</v>
      </c>
      <c r="K56" s="9">
        <v>22</v>
      </c>
      <c r="L56" s="9">
        <v>23</v>
      </c>
      <c r="M56" s="9">
        <v>-1</v>
      </c>
      <c r="N56" s="10">
        <f>+P56/I56</f>
        <v>0.57894736842105265</v>
      </c>
      <c r="O56" s="21"/>
      <c r="P56" s="9">
        <v>22</v>
      </c>
      <c r="Q56" s="9">
        <v>21</v>
      </c>
      <c r="R56" s="9">
        <v>1</v>
      </c>
      <c r="S56" s="9">
        <v>3</v>
      </c>
      <c r="T56" s="9">
        <v>-2</v>
      </c>
      <c r="U56" s="11"/>
      <c r="V56" s="11"/>
      <c r="W56" s="11"/>
      <c r="X56" s="9"/>
      <c r="Y56" s="40"/>
      <c r="Z56" s="42"/>
    </row>
    <row r="57" spans="1:26" ht="12.95" customHeight="1" x14ac:dyDescent="0.25">
      <c r="A57" s="1">
        <v>56</v>
      </c>
      <c r="B57" s="6">
        <v>590</v>
      </c>
      <c r="C57" s="6">
        <v>590019</v>
      </c>
      <c r="D57" s="7" t="s">
        <v>12</v>
      </c>
      <c r="E57" s="7" t="s">
        <v>100</v>
      </c>
      <c r="F57" s="8"/>
      <c r="G57" s="9">
        <v>2</v>
      </c>
      <c r="H57" s="9">
        <v>0</v>
      </c>
      <c r="I57" s="9">
        <v>3</v>
      </c>
      <c r="J57" s="9">
        <v>0</v>
      </c>
      <c r="K57" s="9">
        <v>3</v>
      </c>
      <c r="L57" s="9">
        <v>3</v>
      </c>
      <c r="M57" s="11"/>
      <c r="N57" s="10"/>
      <c r="O57" s="21"/>
      <c r="P57" s="11"/>
      <c r="Q57" s="11"/>
      <c r="R57" s="11"/>
      <c r="S57" s="11"/>
      <c r="T57" s="11"/>
      <c r="U57" s="11"/>
      <c r="V57" s="11"/>
      <c r="W57" s="11"/>
      <c r="X57" s="9"/>
      <c r="Y57" s="40"/>
      <c r="Z57" s="42"/>
    </row>
    <row r="58" spans="1:26" ht="12.95" customHeight="1" x14ac:dyDescent="0.25">
      <c r="A58" s="1">
        <v>57</v>
      </c>
      <c r="B58" s="6">
        <v>590</v>
      </c>
      <c r="C58" s="6">
        <v>590101</v>
      </c>
      <c r="D58" s="7" t="s">
        <v>13</v>
      </c>
      <c r="E58" s="7" t="s">
        <v>56</v>
      </c>
      <c r="F58" s="8">
        <v>8</v>
      </c>
      <c r="G58" s="9">
        <v>75</v>
      </c>
      <c r="H58" s="9">
        <v>2</v>
      </c>
      <c r="I58" s="9">
        <v>237</v>
      </c>
      <c r="J58" s="9">
        <v>71</v>
      </c>
      <c r="K58" s="9">
        <v>168</v>
      </c>
      <c r="L58" s="9">
        <v>168</v>
      </c>
      <c r="M58" s="11"/>
      <c r="N58" s="10">
        <f>+P58/I58</f>
        <v>0.61181434599156115</v>
      </c>
      <c r="O58" s="22">
        <f>+I58-P58</f>
        <v>92</v>
      </c>
      <c r="P58" s="9">
        <v>145</v>
      </c>
      <c r="Q58" s="9">
        <v>71</v>
      </c>
      <c r="R58" s="9">
        <v>74</v>
      </c>
      <c r="S58" s="9">
        <v>77</v>
      </c>
      <c r="T58" s="9">
        <v>-3</v>
      </c>
      <c r="U58" s="11"/>
      <c r="V58" s="9">
        <v>37</v>
      </c>
      <c r="W58" s="9">
        <v>47</v>
      </c>
      <c r="X58" s="9">
        <v>84</v>
      </c>
      <c r="Y58" s="40">
        <f>INT(+G58*30%)</f>
        <v>22</v>
      </c>
      <c r="Z58" s="41"/>
    </row>
    <row r="59" spans="1:26" ht="12.95" customHeight="1" x14ac:dyDescent="0.25">
      <c r="A59" s="1">
        <v>58</v>
      </c>
      <c r="B59" s="6">
        <v>590</v>
      </c>
      <c r="C59" s="6">
        <v>590103</v>
      </c>
      <c r="D59" s="7" t="s">
        <v>14</v>
      </c>
      <c r="E59" s="7" t="s">
        <v>56</v>
      </c>
      <c r="F59" s="8">
        <v>10</v>
      </c>
      <c r="G59" s="9">
        <v>17</v>
      </c>
      <c r="H59" s="9">
        <v>0</v>
      </c>
      <c r="I59" s="9">
        <v>60</v>
      </c>
      <c r="J59" s="9">
        <v>16</v>
      </c>
      <c r="K59" s="9">
        <v>44</v>
      </c>
      <c r="L59" s="9">
        <v>44</v>
      </c>
      <c r="M59" s="11"/>
      <c r="N59" s="10">
        <f>+P59/I59</f>
        <v>0.55000000000000004</v>
      </c>
      <c r="O59" s="22">
        <f>+I59-P59</f>
        <v>27</v>
      </c>
      <c r="P59" s="9">
        <v>33</v>
      </c>
      <c r="Q59" s="9">
        <v>20</v>
      </c>
      <c r="R59" s="9">
        <v>13</v>
      </c>
      <c r="S59" s="9">
        <v>16</v>
      </c>
      <c r="T59" s="9">
        <v>-3</v>
      </c>
      <c r="U59" s="11"/>
      <c r="V59" s="9">
        <v>18</v>
      </c>
      <c r="W59" s="9">
        <v>8</v>
      </c>
      <c r="X59" s="9">
        <v>26</v>
      </c>
      <c r="Y59" s="40">
        <f>INT(+G59*30%)</f>
        <v>5</v>
      </c>
      <c r="Z59" s="41">
        <f>-F59+Y59</f>
        <v>-5</v>
      </c>
    </row>
    <row r="60" spans="1:26" ht="12.95" customHeight="1" x14ac:dyDescent="0.25">
      <c r="A60" s="1">
        <v>59</v>
      </c>
      <c r="B60" s="6">
        <v>590</v>
      </c>
      <c r="C60" s="6">
        <v>590104</v>
      </c>
      <c r="D60" s="7" t="s">
        <v>15</v>
      </c>
      <c r="E60" s="7" t="s">
        <v>56</v>
      </c>
      <c r="F60" s="8">
        <v>1</v>
      </c>
      <c r="G60" s="9">
        <v>12</v>
      </c>
      <c r="H60" s="9">
        <v>0</v>
      </c>
      <c r="I60" s="9">
        <v>25</v>
      </c>
      <c r="J60" s="9">
        <v>11</v>
      </c>
      <c r="K60" s="9">
        <v>14</v>
      </c>
      <c r="L60" s="9">
        <v>15</v>
      </c>
      <c r="M60" s="9">
        <v>-1</v>
      </c>
      <c r="N60" s="10">
        <f>+P60/I60</f>
        <v>0.4</v>
      </c>
      <c r="O60" s="22">
        <f>+I60-P60</f>
        <v>15</v>
      </c>
      <c r="P60" s="9">
        <v>10</v>
      </c>
      <c r="Q60" s="9">
        <v>13</v>
      </c>
      <c r="R60" s="9">
        <v>-3</v>
      </c>
      <c r="S60" s="9">
        <v>2</v>
      </c>
      <c r="T60" s="9">
        <v>-5</v>
      </c>
      <c r="U60" s="9">
        <v>2</v>
      </c>
      <c r="V60" s="11"/>
      <c r="W60" s="11"/>
      <c r="X60" s="9">
        <v>2</v>
      </c>
      <c r="Y60" s="40">
        <f>INT(+G60*30%)</f>
        <v>3</v>
      </c>
      <c r="Z60" s="41"/>
    </row>
    <row r="61" spans="1:26" ht="12.95" customHeight="1" x14ac:dyDescent="0.25">
      <c r="A61" s="1">
        <v>60</v>
      </c>
      <c r="B61" s="6">
        <v>590</v>
      </c>
      <c r="C61" s="6">
        <v>590105</v>
      </c>
      <c r="D61" s="7" t="s">
        <v>16</v>
      </c>
      <c r="E61" s="7" t="s">
        <v>75</v>
      </c>
      <c r="F61" s="8"/>
      <c r="G61" s="9">
        <v>10</v>
      </c>
      <c r="H61" s="9">
        <v>0</v>
      </c>
      <c r="I61" s="9">
        <v>11</v>
      </c>
      <c r="J61" s="9">
        <v>0</v>
      </c>
      <c r="K61" s="9">
        <v>11</v>
      </c>
      <c r="L61" s="9">
        <v>11</v>
      </c>
      <c r="M61" s="11"/>
      <c r="N61" s="10"/>
      <c r="O61" s="21"/>
      <c r="P61" s="11"/>
      <c r="Q61" s="11"/>
      <c r="R61" s="11"/>
      <c r="S61" s="11"/>
      <c r="T61" s="11"/>
      <c r="U61" s="11"/>
      <c r="V61" s="11"/>
      <c r="W61" s="11"/>
      <c r="X61" s="9"/>
      <c r="Y61" s="40"/>
      <c r="Z61" s="42"/>
    </row>
    <row r="62" spans="1:26" ht="12.95" customHeight="1" x14ac:dyDescent="0.25">
      <c r="A62" s="1">
        <v>61</v>
      </c>
      <c r="B62" s="6">
        <v>590</v>
      </c>
      <c r="C62" s="6">
        <v>590105</v>
      </c>
      <c r="D62" s="7" t="s">
        <v>16</v>
      </c>
      <c r="E62" s="7" t="s">
        <v>93</v>
      </c>
      <c r="F62" s="8"/>
      <c r="G62" s="11"/>
      <c r="H62" s="9">
        <v>0</v>
      </c>
      <c r="I62" s="9">
        <v>3</v>
      </c>
      <c r="J62" s="9">
        <v>0</v>
      </c>
      <c r="K62" s="9">
        <v>3</v>
      </c>
      <c r="L62" s="9">
        <v>3</v>
      </c>
      <c r="M62" s="11"/>
      <c r="N62" s="10"/>
      <c r="O62" s="21"/>
      <c r="P62" s="11"/>
      <c r="Q62" s="11"/>
      <c r="R62" s="11"/>
      <c r="S62" s="11"/>
      <c r="T62" s="11"/>
      <c r="U62" s="11"/>
      <c r="V62" s="11"/>
      <c r="W62" s="11"/>
      <c r="X62" s="9"/>
      <c r="Y62" s="40"/>
      <c r="Z62" s="42"/>
    </row>
    <row r="63" spans="1:26" ht="12.95" customHeight="1" x14ac:dyDescent="0.25">
      <c r="A63" s="1">
        <v>62</v>
      </c>
      <c r="B63" s="6">
        <v>590</v>
      </c>
      <c r="C63" s="6">
        <v>590105</v>
      </c>
      <c r="D63" s="7" t="s">
        <v>16</v>
      </c>
      <c r="E63" s="7" t="s">
        <v>94</v>
      </c>
      <c r="F63" s="8"/>
      <c r="G63" s="11"/>
      <c r="H63" s="9">
        <v>0</v>
      </c>
      <c r="I63" s="9">
        <v>4</v>
      </c>
      <c r="J63" s="9">
        <v>0</v>
      </c>
      <c r="K63" s="9">
        <v>4</v>
      </c>
      <c r="L63" s="9">
        <v>4</v>
      </c>
      <c r="M63" s="11"/>
      <c r="N63" s="10"/>
      <c r="O63" s="21"/>
      <c r="P63" s="11"/>
      <c r="Q63" s="11"/>
      <c r="R63" s="11"/>
      <c r="S63" s="11"/>
      <c r="T63" s="11"/>
      <c r="U63" s="11"/>
      <c r="V63" s="11"/>
      <c r="W63" s="11"/>
      <c r="X63" s="9"/>
      <c r="Y63" s="40"/>
      <c r="Z63" s="42"/>
    </row>
    <row r="64" spans="1:26" ht="12.95" customHeight="1" x14ac:dyDescent="0.25">
      <c r="A64" s="1">
        <v>63</v>
      </c>
      <c r="B64" s="6">
        <v>590</v>
      </c>
      <c r="C64" s="6">
        <v>590105</v>
      </c>
      <c r="D64" s="7" t="s">
        <v>16</v>
      </c>
      <c r="E64" s="7" t="s">
        <v>56</v>
      </c>
      <c r="F64" s="8">
        <v>26</v>
      </c>
      <c r="G64" s="9">
        <v>142</v>
      </c>
      <c r="H64" s="9">
        <v>5</v>
      </c>
      <c r="I64" s="9">
        <v>362</v>
      </c>
      <c r="J64" s="9">
        <v>124</v>
      </c>
      <c r="K64" s="9">
        <v>243</v>
      </c>
      <c r="L64" s="9">
        <v>243</v>
      </c>
      <c r="M64" s="11"/>
      <c r="N64" s="10">
        <f>+P64/I64</f>
        <v>0.574585635359116</v>
      </c>
      <c r="O64" s="22">
        <f>+I64-P64</f>
        <v>154</v>
      </c>
      <c r="P64" s="9">
        <v>208</v>
      </c>
      <c r="Q64" s="9">
        <v>138</v>
      </c>
      <c r="R64" s="9">
        <v>70</v>
      </c>
      <c r="S64" s="9">
        <v>78</v>
      </c>
      <c r="T64" s="9">
        <v>-8</v>
      </c>
      <c r="U64" s="11"/>
      <c r="V64" s="9">
        <v>43</v>
      </c>
      <c r="W64" s="9">
        <v>61</v>
      </c>
      <c r="X64" s="9">
        <v>104</v>
      </c>
      <c r="Y64" s="40">
        <f>INT(+G64*30%)</f>
        <v>42</v>
      </c>
      <c r="Z64" s="41"/>
    </row>
    <row r="65" spans="1:26" ht="12.95" customHeight="1" x14ac:dyDescent="0.25">
      <c r="A65" s="1">
        <v>64</v>
      </c>
      <c r="B65" s="6">
        <v>590</v>
      </c>
      <c r="C65" s="6">
        <v>590106</v>
      </c>
      <c r="D65" s="7" t="s">
        <v>17</v>
      </c>
      <c r="E65" s="7" t="s">
        <v>92</v>
      </c>
      <c r="F65" s="8"/>
      <c r="G65" s="9">
        <v>1</v>
      </c>
      <c r="H65" s="9">
        <v>0</v>
      </c>
      <c r="I65" s="9">
        <v>6</v>
      </c>
      <c r="J65" s="9">
        <v>0</v>
      </c>
      <c r="K65" s="9">
        <v>6</v>
      </c>
      <c r="L65" s="9">
        <v>6</v>
      </c>
      <c r="M65" s="11"/>
      <c r="N65" s="10"/>
      <c r="O65" s="21"/>
      <c r="P65" s="11"/>
      <c r="Q65" s="11"/>
      <c r="R65" s="11"/>
      <c r="S65" s="11"/>
      <c r="T65" s="11"/>
      <c r="U65" s="11"/>
      <c r="V65" s="11"/>
      <c r="W65" s="11"/>
      <c r="X65" s="9"/>
      <c r="Y65" s="40"/>
      <c r="Z65" s="42"/>
    </row>
    <row r="66" spans="1:26" ht="12.95" customHeight="1" x14ac:dyDescent="0.25">
      <c r="A66" s="1">
        <v>65</v>
      </c>
      <c r="B66" s="6">
        <v>590</v>
      </c>
      <c r="C66" s="6">
        <v>590106</v>
      </c>
      <c r="D66" s="7" t="s">
        <v>17</v>
      </c>
      <c r="E66" s="7" t="s">
        <v>56</v>
      </c>
      <c r="F66" s="8">
        <v>10</v>
      </c>
      <c r="G66" s="9">
        <v>28</v>
      </c>
      <c r="H66" s="9">
        <v>0</v>
      </c>
      <c r="I66" s="9">
        <v>82</v>
      </c>
      <c r="J66" s="9">
        <v>36</v>
      </c>
      <c r="K66" s="9">
        <v>46</v>
      </c>
      <c r="L66" s="9">
        <v>46</v>
      </c>
      <c r="M66" s="11"/>
      <c r="N66" s="10">
        <f>+P66/I66</f>
        <v>0.59756097560975607</v>
      </c>
      <c r="O66" s="22">
        <f>+I66-P66</f>
        <v>33</v>
      </c>
      <c r="P66" s="9">
        <v>49</v>
      </c>
      <c r="Q66" s="9">
        <v>37</v>
      </c>
      <c r="R66" s="9">
        <v>12</v>
      </c>
      <c r="S66" s="9">
        <v>13</v>
      </c>
      <c r="T66" s="9">
        <v>-1</v>
      </c>
      <c r="U66" s="9">
        <v>2</v>
      </c>
      <c r="V66" s="9">
        <v>21</v>
      </c>
      <c r="W66" s="11"/>
      <c r="X66" s="9">
        <v>23</v>
      </c>
      <c r="Y66" s="40">
        <f>INT(+G66*30%)</f>
        <v>8</v>
      </c>
      <c r="Z66" s="41">
        <f>-F66+Y66</f>
        <v>-2</v>
      </c>
    </row>
    <row r="67" spans="1:26" ht="12.95" customHeight="1" x14ac:dyDescent="0.25">
      <c r="A67" s="1">
        <v>66</v>
      </c>
      <c r="B67" s="6">
        <v>590</v>
      </c>
      <c r="C67" s="6">
        <v>590107</v>
      </c>
      <c r="D67" s="7" t="s">
        <v>18</v>
      </c>
      <c r="E67" s="7" t="s">
        <v>56</v>
      </c>
      <c r="F67" s="8">
        <v>15</v>
      </c>
      <c r="G67" s="9">
        <v>60</v>
      </c>
      <c r="H67" s="9">
        <v>0</v>
      </c>
      <c r="I67" s="9">
        <v>178</v>
      </c>
      <c r="J67" s="9">
        <v>79</v>
      </c>
      <c r="K67" s="9">
        <v>99</v>
      </c>
      <c r="L67" s="9">
        <v>99</v>
      </c>
      <c r="M67" s="11"/>
      <c r="N67" s="10">
        <f>+P67/I67</f>
        <v>0.6348314606741573</v>
      </c>
      <c r="O67" s="22">
        <f>+I67-P67</f>
        <v>65</v>
      </c>
      <c r="P67" s="9">
        <v>113</v>
      </c>
      <c r="Q67" s="9">
        <v>97</v>
      </c>
      <c r="R67" s="9">
        <v>16</v>
      </c>
      <c r="S67" s="9">
        <v>21</v>
      </c>
      <c r="T67" s="9">
        <v>-5</v>
      </c>
      <c r="U67" s="11"/>
      <c r="V67" s="9">
        <v>17</v>
      </c>
      <c r="W67" s="9">
        <v>18</v>
      </c>
      <c r="X67" s="9">
        <v>35</v>
      </c>
      <c r="Y67" s="40">
        <f>INT(+G67*30%)</f>
        <v>18</v>
      </c>
      <c r="Z67" s="41"/>
    </row>
    <row r="68" spans="1:26" ht="12.95" customHeight="1" x14ac:dyDescent="0.25">
      <c r="A68" s="1">
        <v>67</v>
      </c>
      <c r="B68" s="6">
        <v>590</v>
      </c>
      <c r="C68" s="6">
        <v>590108</v>
      </c>
      <c r="D68" s="7" t="s">
        <v>19</v>
      </c>
      <c r="E68" s="7" t="s">
        <v>73</v>
      </c>
      <c r="F68" s="8"/>
      <c r="G68" s="11"/>
      <c r="H68" s="9">
        <v>0</v>
      </c>
      <c r="I68" s="9">
        <v>4</v>
      </c>
      <c r="J68" s="9">
        <v>0</v>
      </c>
      <c r="K68" s="9">
        <v>4</v>
      </c>
      <c r="L68" s="9">
        <v>4</v>
      </c>
      <c r="M68" s="11"/>
      <c r="N68" s="10"/>
      <c r="O68" s="21"/>
      <c r="P68" s="11"/>
      <c r="Q68" s="11"/>
      <c r="R68" s="11"/>
      <c r="S68" s="11"/>
      <c r="T68" s="11"/>
      <c r="U68" s="11"/>
      <c r="V68" s="11"/>
      <c r="W68" s="11"/>
      <c r="X68" s="9"/>
      <c r="Y68" s="40"/>
      <c r="Z68" s="42"/>
    </row>
    <row r="69" spans="1:26" ht="12.95" customHeight="1" x14ac:dyDescent="0.25">
      <c r="A69" s="1">
        <v>68</v>
      </c>
      <c r="B69" s="6">
        <v>590</v>
      </c>
      <c r="C69" s="6">
        <v>590108</v>
      </c>
      <c r="D69" s="7" t="s">
        <v>19</v>
      </c>
      <c r="E69" s="7" t="s">
        <v>89</v>
      </c>
      <c r="F69" s="8"/>
      <c r="G69" s="9">
        <v>1</v>
      </c>
      <c r="H69" s="9">
        <v>0</v>
      </c>
      <c r="I69" s="9">
        <v>2</v>
      </c>
      <c r="J69" s="9">
        <v>0</v>
      </c>
      <c r="K69" s="9">
        <v>2</v>
      </c>
      <c r="L69" s="9">
        <v>2</v>
      </c>
      <c r="M69" s="11"/>
      <c r="N69" s="10"/>
      <c r="O69" s="21"/>
      <c r="P69" s="11"/>
      <c r="Q69" s="11"/>
      <c r="R69" s="11"/>
      <c r="S69" s="11"/>
      <c r="T69" s="11"/>
      <c r="U69" s="11"/>
      <c r="V69" s="11"/>
      <c r="W69" s="11"/>
      <c r="X69" s="9"/>
      <c r="Y69" s="40"/>
      <c r="Z69" s="42"/>
    </row>
    <row r="70" spans="1:26" ht="12.95" customHeight="1" x14ac:dyDescent="0.25">
      <c r="A70" s="1">
        <v>69</v>
      </c>
      <c r="B70" s="6">
        <v>590</v>
      </c>
      <c r="C70" s="6">
        <v>590108</v>
      </c>
      <c r="D70" s="7" t="s">
        <v>19</v>
      </c>
      <c r="E70" s="7" t="s">
        <v>56</v>
      </c>
      <c r="F70" s="8">
        <v>33</v>
      </c>
      <c r="G70" s="9">
        <v>50</v>
      </c>
      <c r="H70" s="9">
        <v>2</v>
      </c>
      <c r="I70" s="9">
        <v>183</v>
      </c>
      <c r="J70" s="9">
        <v>67</v>
      </c>
      <c r="K70" s="9">
        <v>118</v>
      </c>
      <c r="L70" s="9">
        <v>118</v>
      </c>
      <c r="M70" s="11"/>
      <c r="N70" s="10">
        <f>+P70/I70</f>
        <v>0.49726775956284153</v>
      </c>
      <c r="O70" s="22">
        <f>+I70-P70</f>
        <v>92</v>
      </c>
      <c r="P70" s="9">
        <v>91</v>
      </c>
      <c r="Q70" s="9">
        <v>73</v>
      </c>
      <c r="R70" s="9">
        <v>18</v>
      </c>
      <c r="S70" s="9">
        <v>29</v>
      </c>
      <c r="T70" s="9">
        <v>-11</v>
      </c>
      <c r="U70" s="11"/>
      <c r="V70" s="9">
        <v>48</v>
      </c>
      <c r="W70" s="9">
        <v>19</v>
      </c>
      <c r="X70" s="9">
        <v>67</v>
      </c>
      <c r="Y70" s="40">
        <f>INT(+G70*30%)</f>
        <v>15</v>
      </c>
      <c r="Z70" s="41">
        <f>-F70+Y70</f>
        <v>-18</v>
      </c>
    </row>
    <row r="71" spans="1:26" ht="12.95" customHeight="1" x14ac:dyDescent="0.25">
      <c r="A71" s="1">
        <v>70</v>
      </c>
      <c r="B71" s="6">
        <v>590</v>
      </c>
      <c r="C71" s="6">
        <v>590110</v>
      </c>
      <c r="D71" s="7" t="s">
        <v>20</v>
      </c>
      <c r="E71" s="7" t="s">
        <v>56</v>
      </c>
      <c r="F71" s="8">
        <v>15</v>
      </c>
      <c r="G71" s="9">
        <v>20</v>
      </c>
      <c r="H71" s="9">
        <v>0</v>
      </c>
      <c r="I71" s="9">
        <v>101</v>
      </c>
      <c r="J71" s="9">
        <v>46</v>
      </c>
      <c r="K71" s="9">
        <v>55</v>
      </c>
      <c r="L71" s="9">
        <v>55</v>
      </c>
      <c r="M71" s="11"/>
      <c r="N71" s="10">
        <f>+P71/I71</f>
        <v>0.58415841584158412</v>
      </c>
      <c r="O71" s="22">
        <f>+I71-P71</f>
        <v>42</v>
      </c>
      <c r="P71" s="9">
        <v>59</v>
      </c>
      <c r="Q71" s="9">
        <v>47</v>
      </c>
      <c r="R71" s="9">
        <v>12</v>
      </c>
      <c r="S71" s="9">
        <v>15</v>
      </c>
      <c r="T71" s="9">
        <v>-3</v>
      </c>
      <c r="U71" s="11"/>
      <c r="V71" s="9">
        <v>21</v>
      </c>
      <c r="W71" s="9">
        <v>13</v>
      </c>
      <c r="X71" s="9">
        <v>34</v>
      </c>
      <c r="Y71" s="40">
        <f>INT(+G71*30%)</f>
        <v>6</v>
      </c>
      <c r="Z71" s="41">
        <f>-F71+Y71</f>
        <v>-9</v>
      </c>
    </row>
    <row r="72" spans="1:26" ht="12.95" customHeight="1" x14ac:dyDescent="0.25">
      <c r="A72" s="1">
        <v>71</v>
      </c>
      <c r="B72" s="6">
        <v>590</v>
      </c>
      <c r="C72" s="6">
        <v>590111</v>
      </c>
      <c r="D72" s="7" t="s">
        <v>21</v>
      </c>
      <c r="E72" s="7" t="s">
        <v>56</v>
      </c>
      <c r="F72" s="8">
        <v>1</v>
      </c>
      <c r="G72" s="9">
        <v>28</v>
      </c>
      <c r="H72" s="9">
        <v>2</v>
      </c>
      <c r="I72" s="9">
        <v>72</v>
      </c>
      <c r="J72" s="9">
        <v>18</v>
      </c>
      <c r="K72" s="9">
        <v>56</v>
      </c>
      <c r="L72" s="9">
        <v>56</v>
      </c>
      <c r="M72" s="11"/>
      <c r="N72" s="10">
        <f>+P72/I72</f>
        <v>0.52777777777777779</v>
      </c>
      <c r="O72" s="22">
        <f>+I72-P72</f>
        <v>34</v>
      </c>
      <c r="P72" s="9">
        <v>38</v>
      </c>
      <c r="Q72" s="9">
        <v>19</v>
      </c>
      <c r="R72" s="9">
        <v>19</v>
      </c>
      <c r="S72" s="9">
        <v>20</v>
      </c>
      <c r="T72" s="9">
        <v>-1</v>
      </c>
      <c r="U72" s="11"/>
      <c r="V72" s="9">
        <v>14</v>
      </c>
      <c r="W72" s="9">
        <v>9</v>
      </c>
      <c r="X72" s="9">
        <v>23</v>
      </c>
      <c r="Y72" s="40">
        <f>INT(+G72*30%)</f>
        <v>8</v>
      </c>
      <c r="Z72" s="41"/>
    </row>
    <row r="73" spans="1:26" ht="12.95" customHeight="1" x14ac:dyDescent="0.25">
      <c r="A73" s="1">
        <v>72</v>
      </c>
      <c r="B73" s="6">
        <v>590</v>
      </c>
      <c r="C73" s="6">
        <v>590116</v>
      </c>
      <c r="D73" s="7" t="s">
        <v>22</v>
      </c>
      <c r="E73" s="7" t="s">
        <v>56</v>
      </c>
      <c r="F73" s="8">
        <v>1</v>
      </c>
      <c r="G73" s="9">
        <v>3</v>
      </c>
      <c r="H73" s="9">
        <v>0</v>
      </c>
      <c r="I73" s="9">
        <v>4</v>
      </c>
      <c r="J73" s="9">
        <v>0</v>
      </c>
      <c r="K73" s="9">
        <v>4</v>
      </c>
      <c r="L73" s="9">
        <v>4</v>
      </c>
      <c r="M73" s="11"/>
      <c r="N73" s="10">
        <f>+P73/I73</f>
        <v>0</v>
      </c>
      <c r="O73" s="22">
        <f>+I73-P73</f>
        <v>4</v>
      </c>
      <c r="P73" s="11"/>
      <c r="Q73" s="11"/>
      <c r="R73" s="11"/>
      <c r="S73" s="11"/>
      <c r="T73" s="11"/>
      <c r="U73" s="11"/>
      <c r="V73" s="9">
        <v>1</v>
      </c>
      <c r="W73" s="11"/>
      <c r="X73" s="9">
        <v>1</v>
      </c>
      <c r="Y73" s="40"/>
      <c r="Z73" s="41"/>
    </row>
    <row r="74" spans="1:26" ht="12.95" customHeight="1" x14ac:dyDescent="0.25">
      <c r="A74" s="1">
        <v>73</v>
      </c>
      <c r="B74" s="6">
        <v>590</v>
      </c>
      <c r="C74" s="6">
        <v>590118</v>
      </c>
      <c r="D74" s="7" t="s">
        <v>23</v>
      </c>
      <c r="E74" s="7" t="s">
        <v>75</v>
      </c>
      <c r="F74" s="8"/>
      <c r="G74" s="11"/>
      <c r="H74" s="9">
        <v>0</v>
      </c>
      <c r="I74" s="9">
        <v>1</v>
      </c>
      <c r="J74" s="9">
        <v>0</v>
      </c>
      <c r="K74" s="9">
        <v>1</v>
      </c>
      <c r="L74" s="9">
        <v>1</v>
      </c>
      <c r="M74" s="11"/>
      <c r="N74" s="10"/>
      <c r="O74" s="21"/>
      <c r="P74" s="11"/>
      <c r="Q74" s="11"/>
      <c r="R74" s="11"/>
      <c r="S74" s="11"/>
      <c r="T74" s="11"/>
      <c r="U74" s="11"/>
      <c r="V74" s="11"/>
      <c r="W74" s="11"/>
      <c r="X74" s="9"/>
      <c r="Y74" s="40"/>
      <c r="Z74" s="42"/>
    </row>
    <row r="75" spans="1:26" ht="12.95" customHeight="1" x14ac:dyDescent="0.25">
      <c r="A75" s="1">
        <v>74</v>
      </c>
      <c r="B75" s="6">
        <v>590</v>
      </c>
      <c r="C75" s="6">
        <v>590118</v>
      </c>
      <c r="D75" s="7" t="s">
        <v>23</v>
      </c>
      <c r="E75" s="7" t="s">
        <v>94</v>
      </c>
      <c r="F75" s="8"/>
      <c r="G75" s="9">
        <v>1</v>
      </c>
      <c r="H75" s="9">
        <v>0</v>
      </c>
      <c r="I75" s="9">
        <v>2</v>
      </c>
      <c r="J75" s="9">
        <v>0</v>
      </c>
      <c r="K75" s="9">
        <v>2</v>
      </c>
      <c r="L75" s="9">
        <v>2</v>
      </c>
      <c r="M75" s="11"/>
      <c r="N75" s="10"/>
      <c r="O75" s="21"/>
      <c r="P75" s="11"/>
      <c r="Q75" s="11"/>
      <c r="R75" s="11"/>
      <c r="S75" s="11"/>
      <c r="T75" s="11"/>
      <c r="U75" s="11"/>
      <c r="V75" s="11"/>
      <c r="W75" s="11"/>
      <c r="X75" s="9"/>
      <c r="Y75" s="40"/>
      <c r="Z75" s="42"/>
    </row>
    <row r="76" spans="1:26" ht="12.95" customHeight="1" x14ac:dyDescent="0.25">
      <c r="A76" s="1">
        <v>75</v>
      </c>
      <c r="B76" s="6">
        <v>590</v>
      </c>
      <c r="C76" s="6">
        <v>590118</v>
      </c>
      <c r="D76" s="7" t="s">
        <v>23</v>
      </c>
      <c r="E76" s="7" t="s">
        <v>56</v>
      </c>
      <c r="F76" s="8">
        <v>11</v>
      </c>
      <c r="G76" s="9">
        <v>30</v>
      </c>
      <c r="H76" s="9">
        <v>1</v>
      </c>
      <c r="I76" s="9">
        <v>89</v>
      </c>
      <c r="J76" s="9">
        <v>40</v>
      </c>
      <c r="K76" s="9">
        <v>50</v>
      </c>
      <c r="L76" s="9">
        <v>50</v>
      </c>
      <c r="M76" s="11"/>
      <c r="N76" s="10">
        <f>+P76/I76</f>
        <v>0.5617977528089888</v>
      </c>
      <c r="O76" s="22">
        <f>+I76-P76</f>
        <v>39</v>
      </c>
      <c r="P76" s="9">
        <v>50</v>
      </c>
      <c r="Q76" s="9">
        <v>37</v>
      </c>
      <c r="R76" s="9">
        <v>13</v>
      </c>
      <c r="S76" s="9">
        <v>14</v>
      </c>
      <c r="T76" s="9">
        <v>-1</v>
      </c>
      <c r="U76" s="11"/>
      <c r="V76" s="9">
        <v>14</v>
      </c>
      <c r="W76" s="9">
        <v>11</v>
      </c>
      <c r="X76" s="9">
        <v>25</v>
      </c>
      <c r="Y76" s="40">
        <f>INT(+G76*30%)</f>
        <v>9</v>
      </c>
      <c r="Z76" s="41">
        <f>-F76+Y76</f>
        <v>-2</v>
      </c>
    </row>
    <row r="77" spans="1:26" ht="12.95" customHeight="1" x14ac:dyDescent="0.25">
      <c r="A77" s="1">
        <v>76</v>
      </c>
      <c r="B77" s="6">
        <v>590</v>
      </c>
      <c r="C77" s="6">
        <v>590119</v>
      </c>
      <c r="D77" s="7" t="s">
        <v>24</v>
      </c>
      <c r="E77" s="7" t="s">
        <v>69</v>
      </c>
      <c r="F77" s="8"/>
      <c r="G77" s="9">
        <v>1</v>
      </c>
      <c r="H77" s="9">
        <v>0</v>
      </c>
      <c r="I77" s="9">
        <v>1</v>
      </c>
      <c r="J77" s="9">
        <v>0</v>
      </c>
      <c r="K77" s="9">
        <v>1</v>
      </c>
      <c r="L77" s="9">
        <v>1</v>
      </c>
      <c r="M77" s="11"/>
      <c r="N77" s="10"/>
      <c r="O77" s="21"/>
      <c r="P77" s="11"/>
      <c r="Q77" s="11"/>
      <c r="R77" s="11"/>
      <c r="S77" s="11"/>
      <c r="T77" s="11"/>
      <c r="U77" s="11"/>
      <c r="V77" s="11"/>
      <c r="W77" s="11"/>
      <c r="X77" s="9"/>
      <c r="Y77" s="40"/>
      <c r="Z77" s="42"/>
    </row>
    <row r="78" spans="1:26" ht="12.95" customHeight="1" x14ac:dyDescent="0.25">
      <c r="A78" s="1">
        <v>77</v>
      </c>
      <c r="B78" s="6">
        <v>590</v>
      </c>
      <c r="C78" s="6">
        <v>590119</v>
      </c>
      <c r="D78" s="7" t="s">
        <v>24</v>
      </c>
      <c r="E78" s="7" t="s">
        <v>71</v>
      </c>
      <c r="F78" s="8"/>
      <c r="G78" s="9">
        <v>2</v>
      </c>
      <c r="H78" s="9">
        <v>0</v>
      </c>
      <c r="I78" s="9">
        <v>2</v>
      </c>
      <c r="J78" s="9">
        <v>0</v>
      </c>
      <c r="K78" s="9">
        <v>2</v>
      </c>
      <c r="L78" s="9">
        <v>2</v>
      </c>
      <c r="M78" s="11"/>
      <c r="N78" s="10"/>
      <c r="O78" s="21"/>
      <c r="P78" s="11"/>
      <c r="Q78" s="11"/>
      <c r="R78" s="11"/>
      <c r="S78" s="11"/>
      <c r="T78" s="11"/>
      <c r="U78" s="11"/>
      <c r="V78" s="11"/>
      <c r="W78" s="11"/>
      <c r="X78" s="9"/>
      <c r="Y78" s="40"/>
      <c r="Z78" s="42"/>
    </row>
    <row r="79" spans="1:26" ht="12.95" customHeight="1" x14ac:dyDescent="0.25">
      <c r="A79" s="1">
        <v>78</v>
      </c>
      <c r="B79" s="6">
        <v>590</v>
      </c>
      <c r="C79" s="6">
        <v>590119</v>
      </c>
      <c r="D79" s="7" t="s">
        <v>24</v>
      </c>
      <c r="E79" s="7" t="s">
        <v>56</v>
      </c>
      <c r="F79" s="8">
        <v>6</v>
      </c>
      <c r="G79" s="9">
        <v>1</v>
      </c>
      <c r="H79" s="9">
        <v>0</v>
      </c>
      <c r="I79" s="9">
        <v>23</v>
      </c>
      <c r="J79" s="9">
        <v>4</v>
      </c>
      <c r="K79" s="9">
        <v>19</v>
      </c>
      <c r="L79" s="9">
        <v>19</v>
      </c>
      <c r="M79" s="11"/>
      <c r="N79" s="10">
        <f>+P79/I79</f>
        <v>0.78260869565217395</v>
      </c>
      <c r="O79" s="22">
        <f>+I79-P79</f>
        <v>5</v>
      </c>
      <c r="P79" s="9">
        <v>18</v>
      </c>
      <c r="Q79" s="9">
        <v>6</v>
      </c>
      <c r="R79" s="9">
        <v>12</v>
      </c>
      <c r="S79" s="9">
        <v>12</v>
      </c>
      <c r="T79" s="11"/>
      <c r="U79" s="11"/>
      <c r="V79" s="9">
        <v>10</v>
      </c>
      <c r="W79" s="9">
        <v>8</v>
      </c>
      <c r="X79" s="9">
        <v>18</v>
      </c>
      <c r="Y79" s="40"/>
      <c r="Z79" s="41"/>
    </row>
    <row r="80" spans="1:26" ht="12.95" customHeight="1" x14ac:dyDescent="0.25">
      <c r="A80" s="1">
        <v>79</v>
      </c>
      <c r="B80" s="6">
        <v>590</v>
      </c>
      <c r="C80" s="6">
        <v>590124</v>
      </c>
      <c r="D80" s="7" t="s">
        <v>25</v>
      </c>
      <c r="E80" s="7" t="s">
        <v>56</v>
      </c>
      <c r="F80" s="8">
        <v>7</v>
      </c>
      <c r="G80" s="9">
        <v>11</v>
      </c>
      <c r="H80" s="9">
        <v>0</v>
      </c>
      <c r="I80" s="9">
        <v>39</v>
      </c>
      <c r="J80" s="9">
        <v>19</v>
      </c>
      <c r="K80" s="9">
        <v>20</v>
      </c>
      <c r="L80" s="9">
        <v>20</v>
      </c>
      <c r="M80" s="11"/>
      <c r="N80" s="10">
        <f>+P80/I80</f>
        <v>0.58974358974358976</v>
      </c>
      <c r="O80" s="22">
        <f>+I80-P80</f>
        <v>16</v>
      </c>
      <c r="P80" s="9">
        <v>23</v>
      </c>
      <c r="Q80" s="9">
        <v>23</v>
      </c>
      <c r="R80" s="9">
        <v>0</v>
      </c>
      <c r="S80" s="9">
        <v>3</v>
      </c>
      <c r="T80" s="9">
        <v>-3</v>
      </c>
      <c r="U80" s="11"/>
      <c r="V80" s="9">
        <v>10</v>
      </c>
      <c r="W80" s="11"/>
      <c r="X80" s="9">
        <v>10</v>
      </c>
      <c r="Y80" s="40">
        <f>INT(+G80*30%)</f>
        <v>3</v>
      </c>
      <c r="Z80" s="41">
        <f>-F80+Y80</f>
        <v>-4</v>
      </c>
    </row>
    <row r="81" spans="1:26" ht="12.95" customHeight="1" x14ac:dyDescent="0.25">
      <c r="A81" s="1">
        <v>80</v>
      </c>
      <c r="B81" s="6">
        <v>590</v>
      </c>
      <c r="C81" s="6">
        <v>590125</v>
      </c>
      <c r="D81" s="7" t="s">
        <v>26</v>
      </c>
      <c r="E81" s="7" t="s">
        <v>56</v>
      </c>
      <c r="F81" s="8">
        <v>10</v>
      </c>
      <c r="G81" s="9">
        <v>18</v>
      </c>
      <c r="H81" s="9">
        <v>0</v>
      </c>
      <c r="I81" s="9">
        <v>76</v>
      </c>
      <c r="J81" s="9">
        <v>30</v>
      </c>
      <c r="K81" s="9">
        <v>46</v>
      </c>
      <c r="L81" s="9">
        <v>46</v>
      </c>
      <c r="M81" s="11"/>
      <c r="N81" s="10">
        <f>+P81/I81</f>
        <v>0.63157894736842102</v>
      </c>
      <c r="O81" s="22">
        <f>+I81-P81</f>
        <v>28</v>
      </c>
      <c r="P81" s="9">
        <v>48</v>
      </c>
      <c r="Q81" s="9">
        <v>35</v>
      </c>
      <c r="R81" s="9">
        <v>13</v>
      </c>
      <c r="S81" s="9">
        <v>14</v>
      </c>
      <c r="T81" s="9">
        <v>-1</v>
      </c>
      <c r="U81" s="11"/>
      <c r="V81" s="9">
        <v>15</v>
      </c>
      <c r="W81" s="9">
        <v>9</v>
      </c>
      <c r="X81" s="9">
        <v>24</v>
      </c>
      <c r="Y81" s="40">
        <f>INT(+G81*30%)</f>
        <v>5</v>
      </c>
      <c r="Z81" s="41">
        <f>-F81+Y81</f>
        <v>-5</v>
      </c>
    </row>
    <row r="82" spans="1:26" ht="12.95" customHeight="1" x14ac:dyDescent="0.25">
      <c r="A82" s="1">
        <v>81</v>
      </c>
      <c r="B82" s="6">
        <v>590</v>
      </c>
      <c r="C82" s="6">
        <v>590216</v>
      </c>
      <c r="D82" s="7" t="s">
        <v>27</v>
      </c>
      <c r="E82" s="7" t="s">
        <v>72</v>
      </c>
      <c r="F82" s="8"/>
      <c r="G82" s="11"/>
      <c r="H82" s="9">
        <v>0</v>
      </c>
      <c r="I82" s="9">
        <v>1</v>
      </c>
      <c r="J82" s="9">
        <v>0</v>
      </c>
      <c r="K82" s="9">
        <v>1</v>
      </c>
      <c r="L82" s="9">
        <v>1</v>
      </c>
      <c r="M82" s="11"/>
      <c r="N82" s="10"/>
      <c r="O82" s="21"/>
      <c r="P82" s="11"/>
      <c r="Q82" s="11"/>
      <c r="R82" s="11"/>
      <c r="S82" s="11"/>
      <c r="T82" s="11"/>
      <c r="U82" s="11"/>
      <c r="V82" s="11"/>
      <c r="W82" s="11"/>
      <c r="X82" s="9"/>
      <c r="Y82" s="40"/>
      <c r="Z82" s="42"/>
    </row>
    <row r="83" spans="1:26" ht="12.95" customHeight="1" x14ac:dyDescent="0.25">
      <c r="A83" s="1">
        <v>82</v>
      </c>
      <c r="B83" s="6">
        <v>590</v>
      </c>
      <c r="C83" s="6">
        <v>590216</v>
      </c>
      <c r="D83" s="7" t="s">
        <v>27</v>
      </c>
      <c r="E83" s="7" t="s">
        <v>90</v>
      </c>
      <c r="F83" s="8"/>
      <c r="G83" s="9">
        <v>3</v>
      </c>
      <c r="H83" s="9">
        <v>0</v>
      </c>
      <c r="I83" s="9">
        <v>1</v>
      </c>
      <c r="J83" s="9">
        <v>0</v>
      </c>
      <c r="K83" s="9">
        <v>1</v>
      </c>
      <c r="L83" s="9">
        <v>1</v>
      </c>
      <c r="M83" s="11"/>
      <c r="N83" s="10"/>
      <c r="O83" s="21"/>
      <c r="P83" s="11"/>
      <c r="Q83" s="11"/>
      <c r="R83" s="11"/>
      <c r="S83" s="11"/>
      <c r="T83" s="11"/>
      <c r="U83" s="11"/>
      <c r="V83" s="11"/>
      <c r="W83" s="11"/>
      <c r="X83" s="9"/>
      <c r="Y83" s="40"/>
      <c r="Z83" s="42"/>
    </row>
    <row r="84" spans="1:26" ht="12.95" customHeight="1" x14ac:dyDescent="0.25">
      <c r="A84" s="1">
        <v>83</v>
      </c>
      <c r="B84" s="6">
        <v>590</v>
      </c>
      <c r="C84" s="6">
        <v>590216</v>
      </c>
      <c r="D84" s="7" t="s">
        <v>27</v>
      </c>
      <c r="E84" s="7" t="s">
        <v>95</v>
      </c>
      <c r="F84" s="8"/>
      <c r="G84" s="11"/>
      <c r="H84" s="9">
        <v>0</v>
      </c>
      <c r="I84" s="9">
        <v>7</v>
      </c>
      <c r="J84" s="9">
        <v>0</v>
      </c>
      <c r="K84" s="9">
        <v>7</v>
      </c>
      <c r="L84" s="9">
        <v>7</v>
      </c>
      <c r="M84" s="11"/>
      <c r="N84" s="10"/>
      <c r="O84" s="21"/>
      <c r="P84" s="11"/>
      <c r="Q84" s="11"/>
      <c r="R84" s="11"/>
      <c r="S84" s="11"/>
      <c r="T84" s="11"/>
      <c r="U84" s="11"/>
      <c r="V84" s="11"/>
      <c r="W84" s="11"/>
      <c r="X84" s="9"/>
      <c r="Y84" s="40"/>
      <c r="Z84" s="42"/>
    </row>
    <row r="85" spans="1:26" ht="12.95" customHeight="1" x14ac:dyDescent="0.25">
      <c r="A85" s="1">
        <v>84</v>
      </c>
      <c r="B85" s="6">
        <v>590</v>
      </c>
      <c r="C85" s="6">
        <v>590216</v>
      </c>
      <c r="D85" s="7" t="s">
        <v>27</v>
      </c>
      <c r="E85" s="7" t="s">
        <v>56</v>
      </c>
      <c r="F85" s="8">
        <v>23</v>
      </c>
      <c r="G85" s="9">
        <v>42</v>
      </c>
      <c r="H85" s="9">
        <v>0</v>
      </c>
      <c r="I85" s="9">
        <v>124</v>
      </c>
      <c r="J85" s="9">
        <v>50</v>
      </c>
      <c r="K85" s="9">
        <v>74</v>
      </c>
      <c r="L85" s="9">
        <v>76</v>
      </c>
      <c r="M85" s="9">
        <v>-2</v>
      </c>
      <c r="N85" s="10">
        <f>+P85/I85</f>
        <v>0.30645161290322581</v>
      </c>
      <c r="O85" s="22">
        <f>+I85-P85</f>
        <v>86</v>
      </c>
      <c r="P85" s="9">
        <v>38</v>
      </c>
      <c r="Q85" s="9">
        <v>50</v>
      </c>
      <c r="R85" s="9">
        <v>-12</v>
      </c>
      <c r="S85" s="9">
        <v>6</v>
      </c>
      <c r="T85" s="9">
        <v>-18</v>
      </c>
      <c r="U85" s="9">
        <v>5</v>
      </c>
      <c r="V85" s="9">
        <v>21</v>
      </c>
      <c r="W85" s="11"/>
      <c r="X85" s="9">
        <v>26</v>
      </c>
      <c r="Y85" s="40">
        <f>INT(+G85*30%)</f>
        <v>12</v>
      </c>
      <c r="Z85" s="41">
        <f>-F85+Y85</f>
        <v>-11</v>
      </c>
    </row>
    <row r="86" spans="1:26" ht="12.95" customHeight="1" x14ac:dyDescent="0.25">
      <c r="A86" s="1">
        <v>85</v>
      </c>
      <c r="B86" s="6">
        <v>590</v>
      </c>
      <c r="C86" s="6">
        <v>590220</v>
      </c>
      <c r="D86" s="7" t="s">
        <v>28</v>
      </c>
      <c r="E86" s="7" t="s">
        <v>56</v>
      </c>
      <c r="F86" s="8">
        <v>16</v>
      </c>
      <c r="G86" s="9">
        <v>54</v>
      </c>
      <c r="H86" s="9">
        <v>0</v>
      </c>
      <c r="I86" s="9">
        <v>156</v>
      </c>
      <c r="J86" s="9">
        <v>53</v>
      </c>
      <c r="K86" s="9">
        <v>103</v>
      </c>
      <c r="L86" s="9">
        <v>103</v>
      </c>
      <c r="M86" s="11"/>
      <c r="N86" s="10">
        <f>+P86/I86</f>
        <v>0.53205128205128205</v>
      </c>
      <c r="O86" s="22">
        <f>+I86-P86</f>
        <v>73</v>
      </c>
      <c r="P86" s="9">
        <v>83</v>
      </c>
      <c r="Q86" s="9">
        <v>54</v>
      </c>
      <c r="R86" s="9">
        <v>29</v>
      </c>
      <c r="S86" s="9">
        <v>29</v>
      </c>
      <c r="T86" s="11"/>
      <c r="U86" s="11"/>
      <c r="V86" s="9">
        <v>27</v>
      </c>
      <c r="W86" s="9">
        <v>18</v>
      </c>
      <c r="X86" s="9">
        <v>45</v>
      </c>
      <c r="Y86" s="40">
        <f>INT(+G86*30%)</f>
        <v>16</v>
      </c>
      <c r="Z86" s="41">
        <f>-F86+Y86</f>
        <v>0</v>
      </c>
    </row>
    <row r="87" spans="1:26" ht="12.95" customHeight="1" x14ac:dyDescent="0.25">
      <c r="A87" s="1">
        <v>86</v>
      </c>
      <c r="B87" s="6">
        <v>590</v>
      </c>
      <c r="C87" s="6">
        <v>590221</v>
      </c>
      <c r="D87" s="7" t="s">
        <v>29</v>
      </c>
      <c r="E87" s="7" t="s">
        <v>91</v>
      </c>
      <c r="F87" s="8"/>
      <c r="G87" s="9">
        <v>2</v>
      </c>
      <c r="H87" s="9">
        <v>0</v>
      </c>
      <c r="I87" s="9">
        <v>1</v>
      </c>
      <c r="J87" s="9">
        <v>0</v>
      </c>
      <c r="K87" s="9">
        <v>1</v>
      </c>
      <c r="L87" s="9">
        <v>1</v>
      </c>
      <c r="M87" s="11"/>
      <c r="N87" s="10"/>
      <c r="O87" s="21"/>
      <c r="P87" s="11"/>
      <c r="Q87" s="11"/>
      <c r="R87" s="11"/>
      <c r="S87" s="11"/>
      <c r="T87" s="11"/>
      <c r="U87" s="11"/>
      <c r="V87" s="11"/>
      <c r="W87" s="11"/>
      <c r="X87" s="9"/>
      <c r="Y87" s="40"/>
      <c r="Z87" s="42"/>
    </row>
    <row r="88" spans="1:26" ht="12.95" customHeight="1" x14ac:dyDescent="0.25">
      <c r="A88" s="1">
        <v>87</v>
      </c>
      <c r="B88" s="6">
        <v>590</v>
      </c>
      <c r="C88" s="6">
        <v>590221</v>
      </c>
      <c r="D88" s="7" t="s">
        <v>29</v>
      </c>
      <c r="E88" s="7" t="s">
        <v>56</v>
      </c>
      <c r="F88" s="8">
        <v>27</v>
      </c>
      <c r="G88" s="9">
        <v>47</v>
      </c>
      <c r="H88" s="9">
        <v>2</v>
      </c>
      <c r="I88" s="9">
        <v>143</v>
      </c>
      <c r="J88" s="9">
        <v>45</v>
      </c>
      <c r="K88" s="9">
        <v>100</v>
      </c>
      <c r="L88" s="9">
        <v>100</v>
      </c>
      <c r="M88" s="11"/>
      <c r="N88" s="10">
        <f>+P88/I88</f>
        <v>0.41958041958041958</v>
      </c>
      <c r="O88" s="22">
        <f>+I88-P88</f>
        <v>83</v>
      </c>
      <c r="P88" s="9">
        <v>60</v>
      </c>
      <c r="Q88" s="9">
        <v>47</v>
      </c>
      <c r="R88" s="9">
        <v>13</v>
      </c>
      <c r="S88" s="9">
        <v>17</v>
      </c>
      <c r="T88" s="9">
        <v>-4</v>
      </c>
      <c r="U88" s="11"/>
      <c r="V88" s="9">
        <v>22</v>
      </c>
      <c r="W88" s="9">
        <v>27</v>
      </c>
      <c r="X88" s="9">
        <v>49</v>
      </c>
      <c r="Y88" s="40">
        <f>INT(+G88*30%)</f>
        <v>14</v>
      </c>
      <c r="Z88" s="41">
        <f>-F88+Y88</f>
        <v>-13</v>
      </c>
    </row>
    <row r="89" spans="1:26" ht="12.95" customHeight="1" x14ac:dyDescent="0.25">
      <c r="A89" s="1">
        <v>88</v>
      </c>
      <c r="B89" s="6">
        <v>590</v>
      </c>
      <c r="C89" s="6">
        <v>590222</v>
      </c>
      <c r="D89" s="7" t="s">
        <v>30</v>
      </c>
      <c r="E89" s="7" t="s">
        <v>90</v>
      </c>
      <c r="F89" s="8"/>
      <c r="G89" s="9">
        <v>2</v>
      </c>
      <c r="H89" s="9">
        <v>0</v>
      </c>
      <c r="I89" s="9">
        <v>2</v>
      </c>
      <c r="J89" s="9">
        <v>0</v>
      </c>
      <c r="K89" s="9">
        <v>2</v>
      </c>
      <c r="L89" s="9">
        <v>2</v>
      </c>
      <c r="M89" s="11"/>
      <c r="N89" s="10"/>
      <c r="O89" s="21"/>
      <c r="P89" s="11"/>
      <c r="Q89" s="11"/>
      <c r="R89" s="11"/>
      <c r="S89" s="11"/>
      <c r="T89" s="11"/>
      <c r="U89" s="11"/>
      <c r="V89" s="11"/>
      <c r="W89" s="11"/>
      <c r="X89" s="9"/>
      <c r="Y89" s="40"/>
      <c r="Z89" s="42"/>
    </row>
    <row r="90" spans="1:26" ht="12.95" customHeight="1" x14ac:dyDescent="0.25">
      <c r="A90" s="1">
        <v>89</v>
      </c>
      <c r="B90" s="6">
        <v>590</v>
      </c>
      <c r="C90" s="6">
        <v>590222</v>
      </c>
      <c r="D90" s="7" t="s">
        <v>30</v>
      </c>
      <c r="E90" s="7" t="s">
        <v>91</v>
      </c>
      <c r="F90" s="8"/>
      <c r="G90" s="9">
        <v>1</v>
      </c>
      <c r="H90" s="9">
        <v>0</v>
      </c>
      <c r="I90" s="9">
        <v>1</v>
      </c>
      <c r="J90" s="9">
        <v>0</v>
      </c>
      <c r="K90" s="9">
        <v>1</v>
      </c>
      <c r="L90" s="9">
        <v>1</v>
      </c>
      <c r="M90" s="11"/>
      <c r="N90" s="10"/>
      <c r="O90" s="21"/>
      <c r="P90" s="11"/>
      <c r="Q90" s="11"/>
      <c r="R90" s="11"/>
      <c r="S90" s="11"/>
      <c r="T90" s="11"/>
      <c r="U90" s="11"/>
      <c r="V90" s="11"/>
      <c r="W90" s="11"/>
      <c r="X90" s="9"/>
      <c r="Y90" s="40"/>
      <c r="Z90" s="42"/>
    </row>
    <row r="91" spans="1:26" ht="12.95" customHeight="1" x14ac:dyDescent="0.25">
      <c r="A91" s="1">
        <v>90</v>
      </c>
      <c r="B91" s="6">
        <v>590</v>
      </c>
      <c r="C91" s="6">
        <v>590222</v>
      </c>
      <c r="D91" s="7" t="s">
        <v>30</v>
      </c>
      <c r="E91" s="7" t="s">
        <v>56</v>
      </c>
      <c r="F91" s="8">
        <v>1</v>
      </c>
      <c r="G91" s="9">
        <v>110</v>
      </c>
      <c r="H91" s="9">
        <v>2</v>
      </c>
      <c r="I91" s="9">
        <v>221</v>
      </c>
      <c r="J91" s="9">
        <v>55</v>
      </c>
      <c r="K91" s="9">
        <v>168</v>
      </c>
      <c r="L91" s="9">
        <v>168</v>
      </c>
      <c r="M91" s="11"/>
      <c r="N91" s="10">
        <f>+P91/I91</f>
        <v>0.41628959276018102</v>
      </c>
      <c r="O91" s="22">
        <f>+I91-P91</f>
        <v>129</v>
      </c>
      <c r="P91" s="9">
        <v>92</v>
      </c>
      <c r="Q91" s="9">
        <v>53</v>
      </c>
      <c r="R91" s="9">
        <v>39</v>
      </c>
      <c r="S91" s="9">
        <v>46</v>
      </c>
      <c r="T91" s="9">
        <v>-7</v>
      </c>
      <c r="U91" s="11"/>
      <c r="V91" s="9">
        <v>44</v>
      </c>
      <c r="W91" s="11"/>
      <c r="X91" s="9">
        <v>44</v>
      </c>
      <c r="Y91" s="40">
        <f>INT(+G91*30%)</f>
        <v>33</v>
      </c>
      <c r="Z91" s="41"/>
    </row>
    <row r="92" spans="1:26" ht="12.95" customHeight="1" x14ac:dyDescent="0.25">
      <c r="A92" s="1">
        <v>91</v>
      </c>
      <c r="B92" s="6">
        <v>590</v>
      </c>
      <c r="C92" s="6">
        <v>590225</v>
      </c>
      <c r="D92" s="7" t="s">
        <v>31</v>
      </c>
      <c r="E92" s="7" t="s">
        <v>65</v>
      </c>
      <c r="F92" s="8"/>
      <c r="G92" s="9">
        <v>1</v>
      </c>
      <c r="H92" s="9">
        <v>0</v>
      </c>
      <c r="I92" s="9">
        <v>1</v>
      </c>
      <c r="J92" s="9">
        <v>0</v>
      </c>
      <c r="K92" s="9">
        <v>1</v>
      </c>
      <c r="L92" s="9">
        <v>1</v>
      </c>
      <c r="M92" s="11"/>
      <c r="N92" s="10"/>
      <c r="O92" s="21"/>
      <c r="P92" s="11"/>
      <c r="Q92" s="11"/>
      <c r="R92" s="11"/>
      <c r="S92" s="11"/>
      <c r="T92" s="11"/>
      <c r="U92" s="11"/>
      <c r="V92" s="11"/>
      <c r="W92" s="11"/>
      <c r="X92" s="9"/>
      <c r="Y92" s="40"/>
      <c r="Z92" s="42"/>
    </row>
    <row r="93" spans="1:26" ht="12.95" customHeight="1" x14ac:dyDescent="0.25">
      <c r="A93" s="1">
        <v>92</v>
      </c>
      <c r="B93" s="6">
        <v>590</v>
      </c>
      <c r="C93" s="6">
        <v>590225</v>
      </c>
      <c r="D93" s="7" t="s">
        <v>31</v>
      </c>
      <c r="E93" s="7" t="s">
        <v>73</v>
      </c>
      <c r="F93" s="8"/>
      <c r="G93" s="9">
        <v>1</v>
      </c>
      <c r="H93" s="9">
        <v>0</v>
      </c>
      <c r="I93" s="9">
        <v>1</v>
      </c>
      <c r="J93" s="9">
        <v>0</v>
      </c>
      <c r="K93" s="9">
        <v>1</v>
      </c>
      <c r="L93" s="9">
        <v>1</v>
      </c>
      <c r="M93" s="11"/>
      <c r="N93" s="10"/>
      <c r="O93" s="21"/>
      <c r="P93" s="11"/>
      <c r="Q93" s="11"/>
      <c r="R93" s="11"/>
      <c r="S93" s="11"/>
      <c r="T93" s="11"/>
      <c r="U93" s="11"/>
      <c r="V93" s="11"/>
      <c r="W93" s="11"/>
      <c r="X93" s="9"/>
      <c r="Y93" s="40"/>
      <c r="Z93" s="42"/>
    </row>
    <row r="94" spans="1:26" ht="12.95" customHeight="1" x14ac:dyDescent="0.25">
      <c r="A94" s="1">
        <v>93</v>
      </c>
      <c r="B94" s="6">
        <v>590</v>
      </c>
      <c r="C94" s="6">
        <v>590225</v>
      </c>
      <c r="D94" s="7" t="s">
        <v>31</v>
      </c>
      <c r="E94" s="7" t="s">
        <v>56</v>
      </c>
      <c r="F94" s="8">
        <v>38</v>
      </c>
      <c r="G94" s="9">
        <v>40</v>
      </c>
      <c r="H94" s="9">
        <v>2</v>
      </c>
      <c r="I94" s="9">
        <v>155</v>
      </c>
      <c r="J94" s="9">
        <v>38</v>
      </c>
      <c r="K94" s="9">
        <v>119</v>
      </c>
      <c r="L94" s="9">
        <v>119</v>
      </c>
      <c r="M94" s="11"/>
      <c r="N94" s="10">
        <f>+P94/I94</f>
        <v>0.47096774193548385</v>
      </c>
      <c r="O94" s="22">
        <f>+I94-P94</f>
        <v>82</v>
      </c>
      <c r="P94" s="9">
        <v>73</v>
      </c>
      <c r="Q94" s="9">
        <v>41</v>
      </c>
      <c r="R94" s="9">
        <v>32</v>
      </c>
      <c r="S94" s="9">
        <v>34</v>
      </c>
      <c r="T94" s="9">
        <v>-2</v>
      </c>
      <c r="U94" s="11"/>
      <c r="V94" s="9">
        <v>31</v>
      </c>
      <c r="W94" s="9">
        <v>39</v>
      </c>
      <c r="X94" s="9">
        <v>70</v>
      </c>
      <c r="Y94" s="40">
        <f>INT(+G94*30%)</f>
        <v>12</v>
      </c>
      <c r="Z94" s="41">
        <f>-F94+Y94</f>
        <v>-26</v>
      </c>
    </row>
    <row r="95" spans="1:26" ht="12.95" customHeight="1" x14ac:dyDescent="0.25">
      <c r="A95" s="1">
        <v>94</v>
      </c>
      <c r="B95" s="6">
        <v>590</v>
      </c>
      <c r="C95" s="6">
        <v>590227</v>
      </c>
      <c r="D95" s="7" t="s">
        <v>32</v>
      </c>
      <c r="E95" s="7" t="s">
        <v>56</v>
      </c>
      <c r="F95" s="8">
        <v>26</v>
      </c>
      <c r="G95" s="9">
        <v>57</v>
      </c>
      <c r="H95" s="9">
        <v>1</v>
      </c>
      <c r="I95" s="9">
        <v>157</v>
      </c>
      <c r="J95" s="9">
        <v>41</v>
      </c>
      <c r="K95" s="9">
        <v>117</v>
      </c>
      <c r="L95" s="9">
        <v>117</v>
      </c>
      <c r="M95" s="11"/>
      <c r="N95" s="10">
        <f>+P95/I95</f>
        <v>0.45859872611464969</v>
      </c>
      <c r="O95" s="22">
        <f>+I95-P95</f>
        <v>85</v>
      </c>
      <c r="P95" s="9">
        <v>72</v>
      </c>
      <c r="Q95" s="9">
        <v>51</v>
      </c>
      <c r="R95" s="9">
        <v>21</v>
      </c>
      <c r="S95" s="9">
        <v>24</v>
      </c>
      <c r="T95" s="9">
        <v>-3</v>
      </c>
      <c r="U95" s="11"/>
      <c r="V95" s="9">
        <v>20</v>
      </c>
      <c r="W95" s="9">
        <v>30</v>
      </c>
      <c r="X95" s="9">
        <v>50</v>
      </c>
      <c r="Y95" s="40">
        <f>INT(+G95*30%)</f>
        <v>17</v>
      </c>
      <c r="Z95" s="41">
        <f>-F95+Y95</f>
        <v>-9</v>
      </c>
    </row>
    <row r="96" spans="1:26" ht="12.95" customHeight="1" x14ac:dyDescent="0.25">
      <c r="A96" s="1">
        <v>95</v>
      </c>
      <c r="B96" s="6">
        <v>592</v>
      </c>
      <c r="C96" s="6">
        <v>592001</v>
      </c>
      <c r="D96" s="7" t="s">
        <v>33</v>
      </c>
      <c r="E96" s="7" t="s">
        <v>86</v>
      </c>
      <c r="F96" s="8"/>
      <c r="G96" s="11"/>
      <c r="H96" s="9">
        <v>0</v>
      </c>
      <c r="I96" s="9">
        <v>1</v>
      </c>
      <c r="J96" s="9">
        <v>0</v>
      </c>
      <c r="K96" s="9">
        <v>1</v>
      </c>
      <c r="L96" s="9">
        <v>1</v>
      </c>
      <c r="M96" s="11"/>
      <c r="N96" s="10"/>
      <c r="O96" s="21"/>
      <c r="P96" s="11"/>
      <c r="Q96" s="11"/>
      <c r="R96" s="11"/>
      <c r="S96" s="11"/>
      <c r="T96" s="11"/>
      <c r="U96" s="11"/>
      <c r="V96" s="11"/>
      <c r="W96" s="11"/>
      <c r="X96" s="9"/>
      <c r="Y96" s="40"/>
      <c r="Z96" s="42"/>
    </row>
    <row r="97" spans="1:26" ht="12.95" customHeight="1" x14ac:dyDescent="0.25">
      <c r="A97" s="1">
        <v>96</v>
      </c>
      <c r="B97" s="6">
        <v>592</v>
      </c>
      <c r="C97" s="6">
        <v>592001</v>
      </c>
      <c r="D97" s="7" t="s">
        <v>33</v>
      </c>
      <c r="E97" s="7" t="s">
        <v>56</v>
      </c>
      <c r="F97" s="8">
        <v>5</v>
      </c>
      <c r="G97" s="11"/>
      <c r="H97" s="9">
        <v>0</v>
      </c>
      <c r="I97" s="9">
        <v>23</v>
      </c>
      <c r="J97" s="9">
        <v>20</v>
      </c>
      <c r="K97" s="9">
        <v>3</v>
      </c>
      <c r="L97" s="9">
        <v>6</v>
      </c>
      <c r="M97" s="9">
        <v>-3</v>
      </c>
      <c r="N97" s="10">
        <f>+P97/I97</f>
        <v>0.78260869565217395</v>
      </c>
      <c r="O97" s="22">
        <f>+I97-P97</f>
        <v>5</v>
      </c>
      <c r="P97" s="9">
        <v>18</v>
      </c>
      <c r="Q97" s="9">
        <v>22</v>
      </c>
      <c r="R97" s="9">
        <v>-4</v>
      </c>
      <c r="S97" s="11"/>
      <c r="T97" s="9">
        <v>-4</v>
      </c>
      <c r="U97" s="11"/>
      <c r="V97" s="9">
        <v>5</v>
      </c>
      <c r="W97" s="9">
        <v>1</v>
      </c>
      <c r="X97" s="9">
        <v>6</v>
      </c>
      <c r="Y97" s="40">
        <f>INT(+G97*30%)</f>
        <v>0</v>
      </c>
      <c r="Z97" s="41">
        <f>-F97+Y97</f>
        <v>-5</v>
      </c>
    </row>
    <row r="98" spans="1:26" ht="12.95" customHeight="1" x14ac:dyDescent="0.25">
      <c r="A98" s="1">
        <v>97</v>
      </c>
      <c r="B98" s="6">
        <v>592</v>
      </c>
      <c r="C98" s="6">
        <v>592002</v>
      </c>
      <c r="D98" s="7" t="s">
        <v>34</v>
      </c>
      <c r="E98" s="7" t="s">
        <v>56</v>
      </c>
      <c r="F98" s="8">
        <v>2</v>
      </c>
      <c r="G98" s="9">
        <v>1</v>
      </c>
      <c r="H98" s="9">
        <v>0</v>
      </c>
      <c r="I98" s="9">
        <v>3</v>
      </c>
      <c r="J98" s="9">
        <v>0</v>
      </c>
      <c r="K98" s="9">
        <v>3</v>
      </c>
      <c r="L98" s="9">
        <v>3</v>
      </c>
      <c r="M98" s="11"/>
      <c r="N98" s="10">
        <f>+P98/I98</f>
        <v>0</v>
      </c>
      <c r="O98" s="22">
        <f>+I98-P98</f>
        <v>3</v>
      </c>
      <c r="P98" s="11"/>
      <c r="Q98" s="11"/>
      <c r="R98" s="11"/>
      <c r="S98" s="11"/>
      <c r="T98" s="11"/>
      <c r="U98" s="11"/>
      <c r="V98" s="9">
        <v>2</v>
      </c>
      <c r="W98" s="11"/>
      <c r="X98" s="9">
        <v>2</v>
      </c>
      <c r="Y98" s="40"/>
      <c r="Z98" s="41"/>
    </row>
    <row r="99" spans="1:26" ht="12.95" customHeight="1" x14ac:dyDescent="0.25">
      <c r="A99" s="1">
        <v>98</v>
      </c>
      <c r="B99" s="6">
        <v>592</v>
      </c>
      <c r="C99" s="6">
        <v>592004</v>
      </c>
      <c r="D99" s="7" t="s">
        <v>35</v>
      </c>
      <c r="E99" s="7" t="s">
        <v>56</v>
      </c>
      <c r="F99" s="8">
        <v>1</v>
      </c>
      <c r="G99" s="9">
        <v>1</v>
      </c>
      <c r="H99" s="9">
        <v>0</v>
      </c>
      <c r="I99" s="9">
        <v>2</v>
      </c>
      <c r="J99" s="9">
        <v>0</v>
      </c>
      <c r="K99" s="9">
        <v>2</v>
      </c>
      <c r="L99" s="9">
        <v>2</v>
      </c>
      <c r="M99" s="11"/>
      <c r="N99" s="10">
        <f>+P99/I99</f>
        <v>0</v>
      </c>
      <c r="O99" s="22">
        <f>+I99-P99</f>
        <v>2</v>
      </c>
      <c r="P99" s="11"/>
      <c r="Q99" s="11"/>
      <c r="R99" s="11"/>
      <c r="S99" s="11"/>
      <c r="T99" s="11"/>
      <c r="U99" s="11"/>
      <c r="V99" s="9">
        <v>1</v>
      </c>
      <c r="W99" s="11"/>
      <c r="X99" s="9">
        <v>1</v>
      </c>
      <c r="Y99" s="40"/>
      <c r="Z99" s="41"/>
    </row>
    <row r="100" spans="1:26" ht="12.95" customHeight="1" x14ac:dyDescent="0.25">
      <c r="A100" s="1">
        <v>99</v>
      </c>
      <c r="B100" s="6">
        <v>592</v>
      </c>
      <c r="C100" s="6">
        <v>592008</v>
      </c>
      <c r="D100" s="7" t="s">
        <v>36</v>
      </c>
      <c r="E100" s="7" t="s">
        <v>87</v>
      </c>
      <c r="F100" s="8"/>
      <c r="G100" s="11"/>
      <c r="H100" s="9">
        <v>0</v>
      </c>
      <c r="I100" s="9">
        <v>2</v>
      </c>
      <c r="J100" s="9">
        <v>0</v>
      </c>
      <c r="K100" s="9">
        <v>2</v>
      </c>
      <c r="L100" s="9">
        <v>2</v>
      </c>
      <c r="M100" s="11"/>
      <c r="N100" s="10"/>
      <c r="O100" s="21"/>
      <c r="P100" s="11"/>
      <c r="Q100" s="11"/>
      <c r="R100" s="11"/>
      <c r="S100" s="11"/>
      <c r="T100" s="11"/>
      <c r="U100" s="11"/>
      <c r="V100" s="11"/>
      <c r="W100" s="11"/>
      <c r="X100" s="9"/>
      <c r="Y100" s="40"/>
      <c r="Z100" s="42"/>
    </row>
    <row r="101" spans="1:26" ht="12.95" customHeight="1" x14ac:dyDescent="0.25">
      <c r="A101" s="1">
        <v>100</v>
      </c>
      <c r="B101" s="6">
        <v>592</v>
      </c>
      <c r="C101" s="6">
        <v>592008</v>
      </c>
      <c r="D101" s="7" t="s">
        <v>36</v>
      </c>
      <c r="E101" s="7" t="s">
        <v>56</v>
      </c>
      <c r="F101" s="8">
        <v>1</v>
      </c>
      <c r="G101" s="9">
        <v>1</v>
      </c>
      <c r="H101" s="9">
        <v>0</v>
      </c>
      <c r="I101" s="9">
        <v>22</v>
      </c>
      <c r="J101" s="9">
        <v>15</v>
      </c>
      <c r="K101" s="9">
        <v>7</v>
      </c>
      <c r="L101" s="9">
        <v>8</v>
      </c>
      <c r="M101" s="9">
        <v>-1</v>
      </c>
      <c r="N101" s="10">
        <f>+P101/I101</f>
        <v>0.72727272727272729</v>
      </c>
      <c r="O101" s="22">
        <f>+I101-P101</f>
        <v>6</v>
      </c>
      <c r="P101" s="9">
        <v>16</v>
      </c>
      <c r="Q101" s="9">
        <v>16</v>
      </c>
      <c r="R101" s="9">
        <v>0</v>
      </c>
      <c r="S101" s="9">
        <v>1</v>
      </c>
      <c r="T101" s="9">
        <v>-1</v>
      </c>
      <c r="U101" s="11"/>
      <c r="V101" s="9">
        <v>2</v>
      </c>
      <c r="W101" s="11"/>
      <c r="X101" s="9">
        <v>2</v>
      </c>
      <c r="Y101" s="40"/>
      <c r="Z101" s="41"/>
    </row>
    <row r="102" spans="1:26" ht="12.95" customHeight="1" x14ac:dyDescent="0.25">
      <c r="A102" s="1">
        <v>101</v>
      </c>
      <c r="B102" s="6">
        <v>592</v>
      </c>
      <c r="C102" s="6">
        <v>592011</v>
      </c>
      <c r="D102" s="7" t="s">
        <v>37</v>
      </c>
      <c r="E102" s="7" t="s">
        <v>88</v>
      </c>
      <c r="F102" s="8"/>
      <c r="G102" s="9">
        <v>2</v>
      </c>
      <c r="H102" s="9">
        <v>0</v>
      </c>
      <c r="I102" s="9">
        <v>19</v>
      </c>
      <c r="J102" s="9">
        <v>0</v>
      </c>
      <c r="K102" s="9">
        <v>19</v>
      </c>
      <c r="L102" s="9">
        <v>19</v>
      </c>
      <c r="M102" s="11"/>
      <c r="N102" s="10"/>
      <c r="O102" s="21"/>
      <c r="P102" s="11"/>
      <c r="Q102" s="11"/>
      <c r="R102" s="11"/>
      <c r="S102" s="11"/>
      <c r="T102" s="11"/>
      <c r="U102" s="11"/>
      <c r="V102" s="11"/>
      <c r="W102" s="11"/>
      <c r="X102" s="9"/>
      <c r="Y102" s="40"/>
      <c r="Z102" s="42"/>
    </row>
    <row r="103" spans="1:26" ht="12.95" customHeight="1" x14ac:dyDescent="0.25">
      <c r="A103" s="1">
        <v>102</v>
      </c>
      <c r="B103" s="6">
        <v>592</v>
      </c>
      <c r="C103" s="6">
        <v>592011</v>
      </c>
      <c r="D103" s="7" t="s">
        <v>37</v>
      </c>
      <c r="E103" s="7" t="s">
        <v>56</v>
      </c>
      <c r="F103" s="8">
        <v>27</v>
      </c>
      <c r="G103" s="9">
        <v>2</v>
      </c>
      <c r="H103" s="9">
        <v>0</v>
      </c>
      <c r="I103" s="9">
        <v>171</v>
      </c>
      <c r="J103" s="9">
        <v>137</v>
      </c>
      <c r="K103" s="9">
        <v>34</v>
      </c>
      <c r="L103" s="9">
        <v>35</v>
      </c>
      <c r="M103" s="9">
        <v>-1</v>
      </c>
      <c r="N103" s="10">
        <f t="shared" ref="N103:N108" si="0">+P103/I103</f>
        <v>0.87134502923976609</v>
      </c>
      <c r="O103" s="22">
        <f>+I103-P103</f>
        <v>22</v>
      </c>
      <c r="P103" s="9">
        <v>149</v>
      </c>
      <c r="Q103" s="9">
        <v>137</v>
      </c>
      <c r="R103" s="9">
        <v>12</v>
      </c>
      <c r="S103" s="9">
        <v>15</v>
      </c>
      <c r="T103" s="9">
        <v>-3</v>
      </c>
      <c r="U103" s="9">
        <v>25</v>
      </c>
      <c r="V103" s="9">
        <v>16</v>
      </c>
      <c r="W103" s="9">
        <v>1</v>
      </c>
      <c r="X103" s="9">
        <v>42</v>
      </c>
      <c r="Y103" s="40"/>
      <c r="Z103" s="41"/>
    </row>
    <row r="104" spans="1:26" ht="12.95" customHeight="1" x14ac:dyDescent="0.25">
      <c r="A104" s="1">
        <v>103</v>
      </c>
      <c r="B104" s="6">
        <v>592</v>
      </c>
      <c r="C104" s="6">
        <v>592012</v>
      </c>
      <c r="D104" s="7" t="s">
        <v>38</v>
      </c>
      <c r="E104" s="7" t="s">
        <v>56</v>
      </c>
      <c r="F104" s="8">
        <v>4</v>
      </c>
      <c r="G104" s="9">
        <v>6</v>
      </c>
      <c r="H104" s="9">
        <v>0</v>
      </c>
      <c r="I104" s="9">
        <v>10</v>
      </c>
      <c r="J104" s="9">
        <v>2</v>
      </c>
      <c r="K104" s="9">
        <v>8</v>
      </c>
      <c r="L104" s="9">
        <v>8</v>
      </c>
      <c r="M104" s="11"/>
      <c r="N104" s="10">
        <f t="shared" si="0"/>
        <v>0.2</v>
      </c>
      <c r="O104" s="22">
        <f>+I104-P104</f>
        <v>8</v>
      </c>
      <c r="P104" s="9">
        <v>2</v>
      </c>
      <c r="Q104" s="9">
        <v>2</v>
      </c>
      <c r="R104" s="9">
        <v>0</v>
      </c>
      <c r="S104" s="11"/>
      <c r="T104" s="11"/>
      <c r="U104" s="11"/>
      <c r="V104" s="9">
        <v>4</v>
      </c>
      <c r="W104" s="11"/>
      <c r="X104" s="9">
        <v>4</v>
      </c>
      <c r="Y104" s="40"/>
      <c r="Z104" s="41"/>
    </row>
    <row r="105" spans="1:26" ht="12.95" customHeight="1" x14ac:dyDescent="0.25">
      <c r="A105" s="1">
        <v>104</v>
      </c>
      <c r="B105" s="6">
        <v>592</v>
      </c>
      <c r="C105" s="6">
        <v>592017</v>
      </c>
      <c r="D105" s="7" t="s">
        <v>39</v>
      </c>
      <c r="E105" s="7" t="s">
        <v>56</v>
      </c>
      <c r="F105" s="8">
        <v>2</v>
      </c>
      <c r="G105" s="9">
        <v>1</v>
      </c>
      <c r="H105" s="9">
        <v>0</v>
      </c>
      <c r="I105" s="9">
        <v>3</v>
      </c>
      <c r="J105" s="9">
        <v>0</v>
      </c>
      <c r="K105" s="9">
        <v>3</v>
      </c>
      <c r="L105" s="9">
        <v>3</v>
      </c>
      <c r="M105" s="11"/>
      <c r="N105" s="10">
        <f t="shared" si="0"/>
        <v>0</v>
      </c>
      <c r="O105" s="22">
        <f>+I105-P105</f>
        <v>3</v>
      </c>
      <c r="P105" s="11"/>
      <c r="Q105" s="11"/>
      <c r="R105" s="11"/>
      <c r="S105" s="11"/>
      <c r="T105" s="11"/>
      <c r="U105" s="11"/>
      <c r="V105" s="9">
        <v>2</v>
      </c>
      <c r="W105" s="11"/>
      <c r="X105" s="9">
        <v>2</v>
      </c>
      <c r="Y105" s="40"/>
      <c r="Z105" s="41"/>
    </row>
    <row r="106" spans="1:26" ht="12.95" customHeight="1" x14ac:dyDescent="0.25">
      <c r="A106" s="1">
        <v>105</v>
      </c>
      <c r="B106" s="6">
        <v>596</v>
      </c>
      <c r="C106" s="6">
        <v>596608</v>
      </c>
      <c r="D106" s="7" t="s">
        <v>40</v>
      </c>
      <c r="E106" s="7" t="s">
        <v>56</v>
      </c>
      <c r="F106" s="8">
        <v>3</v>
      </c>
      <c r="G106" s="9">
        <v>2</v>
      </c>
      <c r="H106" s="9">
        <v>0</v>
      </c>
      <c r="I106" s="9">
        <v>11</v>
      </c>
      <c r="J106" s="9">
        <v>7</v>
      </c>
      <c r="K106" s="9">
        <v>4</v>
      </c>
      <c r="L106" s="9">
        <v>4</v>
      </c>
      <c r="M106" s="11"/>
      <c r="N106" s="10">
        <f t="shared" si="0"/>
        <v>0.45454545454545453</v>
      </c>
      <c r="O106" s="22">
        <f>+I106-P106</f>
        <v>6</v>
      </c>
      <c r="P106" s="9">
        <v>5</v>
      </c>
      <c r="Q106" s="9">
        <v>5</v>
      </c>
      <c r="R106" s="9">
        <v>0</v>
      </c>
      <c r="S106" s="11"/>
      <c r="T106" s="11"/>
      <c r="U106" s="9">
        <v>2</v>
      </c>
      <c r="V106" s="9">
        <v>1</v>
      </c>
      <c r="W106" s="11"/>
      <c r="X106" s="9">
        <v>3</v>
      </c>
      <c r="Y106" s="40"/>
      <c r="Z106" s="41"/>
    </row>
    <row r="107" spans="1:26" ht="12.95" customHeight="1" x14ac:dyDescent="0.25">
      <c r="A107" s="1">
        <v>106</v>
      </c>
      <c r="B107" s="6">
        <v>597</v>
      </c>
      <c r="C107" s="6">
        <v>597031</v>
      </c>
      <c r="D107" s="7" t="s">
        <v>41</v>
      </c>
      <c r="E107" s="7" t="s">
        <v>56</v>
      </c>
      <c r="F107" s="8">
        <v>2</v>
      </c>
      <c r="G107" s="9">
        <v>611</v>
      </c>
      <c r="H107" s="9">
        <v>0</v>
      </c>
      <c r="I107" s="9">
        <v>2321</v>
      </c>
      <c r="J107" s="9">
        <v>1376</v>
      </c>
      <c r="K107" s="9">
        <v>945</v>
      </c>
      <c r="L107" s="9">
        <v>953</v>
      </c>
      <c r="M107" s="9">
        <v>-8</v>
      </c>
      <c r="N107" s="10">
        <f t="shared" si="0"/>
        <v>0</v>
      </c>
      <c r="O107" s="22"/>
      <c r="P107" s="20"/>
      <c r="Q107" s="20"/>
      <c r="R107" s="9">
        <v>506</v>
      </c>
      <c r="S107" s="9">
        <v>564</v>
      </c>
      <c r="T107" s="9">
        <v>-58</v>
      </c>
      <c r="U107" s="11"/>
      <c r="V107" s="9">
        <v>374</v>
      </c>
      <c r="W107" s="9">
        <v>1</v>
      </c>
      <c r="X107" s="9">
        <v>375</v>
      </c>
      <c r="Y107" s="40">
        <f>INT(+G107*30%)</f>
        <v>183</v>
      </c>
      <c r="Z107" s="41"/>
    </row>
    <row r="108" spans="1:26" ht="12.95" customHeight="1" x14ac:dyDescent="0.25">
      <c r="A108" s="1">
        <v>107</v>
      </c>
      <c r="B108" s="6">
        <v>597</v>
      </c>
      <c r="C108" s="6">
        <v>597031</v>
      </c>
      <c r="D108" s="7" t="s">
        <v>41</v>
      </c>
      <c r="E108" s="7" t="s">
        <v>98</v>
      </c>
      <c r="F108" s="8"/>
      <c r="G108" s="9">
        <v>75</v>
      </c>
      <c r="H108" s="9">
        <v>0</v>
      </c>
      <c r="I108" s="9">
        <v>80</v>
      </c>
      <c r="J108" s="9">
        <v>0</v>
      </c>
      <c r="K108" s="9">
        <v>80</v>
      </c>
      <c r="L108" s="9">
        <v>80</v>
      </c>
      <c r="M108" s="11"/>
      <c r="N108" s="10">
        <f t="shared" si="0"/>
        <v>0</v>
      </c>
      <c r="O108" s="21"/>
      <c r="P108" s="20"/>
      <c r="Q108" s="20"/>
      <c r="R108" s="9">
        <v>41</v>
      </c>
      <c r="S108" s="9">
        <v>41</v>
      </c>
      <c r="T108" s="11"/>
      <c r="U108" s="11"/>
      <c r="V108" s="11"/>
      <c r="W108" s="11"/>
      <c r="X108" s="9"/>
      <c r="Y108" s="40"/>
      <c r="Z108" s="42"/>
    </row>
    <row r="109" spans="1:26" ht="12.95" customHeight="1" x14ac:dyDescent="0.25">
      <c r="A109" s="1">
        <v>108</v>
      </c>
      <c r="B109" s="6">
        <v>597</v>
      </c>
      <c r="C109" s="6">
        <v>597031</v>
      </c>
      <c r="D109" s="7" t="s">
        <v>41</v>
      </c>
      <c r="E109" s="7" t="s">
        <v>100</v>
      </c>
      <c r="F109" s="8"/>
      <c r="G109" s="9">
        <v>24</v>
      </c>
      <c r="H109" s="9">
        <v>0</v>
      </c>
      <c r="I109" s="9">
        <v>41</v>
      </c>
      <c r="J109" s="9">
        <v>0</v>
      </c>
      <c r="K109" s="9">
        <v>41</v>
      </c>
      <c r="L109" s="9">
        <v>41</v>
      </c>
      <c r="M109" s="11"/>
      <c r="N109" s="10"/>
      <c r="O109" s="21"/>
      <c r="P109" s="20"/>
      <c r="Q109" s="20"/>
      <c r="R109" s="11"/>
      <c r="S109" s="11"/>
      <c r="T109" s="11"/>
      <c r="U109" s="11"/>
      <c r="V109" s="11"/>
      <c r="W109" s="11"/>
      <c r="X109" s="9"/>
      <c r="Y109" s="40"/>
      <c r="Z109" s="42"/>
    </row>
    <row r="110" spans="1:26" ht="12.95" customHeight="1" x14ac:dyDescent="0.25">
      <c r="A110" s="1">
        <v>109</v>
      </c>
      <c r="B110" s="6">
        <v>597</v>
      </c>
      <c r="C110" s="6">
        <v>597032</v>
      </c>
      <c r="D110" s="7" t="s">
        <v>42</v>
      </c>
      <c r="E110" s="7" t="s">
        <v>65</v>
      </c>
      <c r="F110" s="8"/>
      <c r="G110" s="11"/>
      <c r="H110" s="9">
        <v>0</v>
      </c>
      <c r="I110" s="9">
        <v>1</v>
      </c>
      <c r="J110" s="9">
        <v>0</v>
      </c>
      <c r="K110" s="9">
        <v>1</v>
      </c>
      <c r="L110" s="9">
        <v>1</v>
      </c>
      <c r="M110" s="11"/>
      <c r="N110" s="10"/>
      <c r="O110" s="21"/>
      <c r="P110" s="20"/>
      <c r="Q110" s="20"/>
      <c r="R110" s="11"/>
      <c r="S110" s="11"/>
      <c r="T110" s="11"/>
      <c r="U110" s="11"/>
      <c r="V110" s="11"/>
      <c r="W110" s="11"/>
      <c r="X110" s="9"/>
      <c r="Y110" s="40"/>
      <c r="Z110" s="42"/>
    </row>
    <row r="111" spans="1:26" ht="12.95" customHeight="1" x14ac:dyDescent="0.25">
      <c r="A111" s="1">
        <v>110</v>
      </c>
      <c r="B111" s="6">
        <v>597</v>
      </c>
      <c r="C111" s="6">
        <v>597032</v>
      </c>
      <c r="D111" s="7" t="s">
        <v>42</v>
      </c>
      <c r="E111" s="7" t="s">
        <v>56</v>
      </c>
      <c r="F111" s="8">
        <v>35</v>
      </c>
      <c r="G111" s="9">
        <v>454</v>
      </c>
      <c r="H111" s="9">
        <v>0</v>
      </c>
      <c r="I111" s="9">
        <v>1472</v>
      </c>
      <c r="J111" s="9">
        <v>735</v>
      </c>
      <c r="K111" s="9">
        <v>737</v>
      </c>
      <c r="L111" s="9">
        <v>740</v>
      </c>
      <c r="M111" s="9">
        <v>-3</v>
      </c>
      <c r="N111" s="10">
        <f>+P111/I111</f>
        <v>0</v>
      </c>
      <c r="O111" s="21"/>
      <c r="P111" s="20"/>
      <c r="Q111" s="20"/>
      <c r="R111" s="9">
        <v>273</v>
      </c>
      <c r="S111" s="9">
        <v>296</v>
      </c>
      <c r="T111" s="9">
        <v>-23</v>
      </c>
      <c r="U111" s="9">
        <v>1</v>
      </c>
      <c r="V111" s="9">
        <v>313</v>
      </c>
      <c r="W111" s="9">
        <v>25</v>
      </c>
      <c r="X111" s="9">
        <v>339</v>
      </c>
      <c r="Y111" s="40">
        <f>INT(+G111*30%)</f>
        <v>136</v>
      </c>
      <c r="Z111" s="41"/>
    </row>
    <row r="112" spans="1:26" ht="12.95" customHeight="1" x14ac:dyDescent="0.25">
      <c r="A112" s="1">
        <v>111</v>
      </c>
      <c r="B112" s="6">
        <v>597</v>
      </c>
      <c r="C112" s="6">
        <v>597034</v>
      </c>
      <c r="D112" s="7" t="s">
        <v>11</v>
      </c>
      <c r="E112" s="7" t="s">
        <v>65</v>
      </c>
      <c r="F112" s="8"/>
      <c r="G112" s="11"/>
      <c r="H112" s="9">
        <v>0</v>
      </c>
      <c r="I112" s="9">
        <v>2</v>
      </c>
      <c r="J112" s="9">
        <v>0</v>
      </c>
      <c r="K112" s="9">
        <v>2</v>
      </c>
      <c r="L112" s="9">
        <v>2</v>
      </c>
      <c r="M112" s="11"/>
      <c r="N112" s="10"/>
      <c r="O112" s="21"/>
      <c r="P112" s="20"/>
      <c r="Q112" s="20"/>
      <c r="R112" s="11"/>
      <c r="S112" s="11"/>
      <c r="T112" s="11"/>
      <c r="U112" s="11"/>
      <c r="V112" s="11"/>
      <c r="W112" s="11"/>
      <c r="X112" s="9"/>
      <c r="Y112" s="40"/>
      <c r="Z112" s="42"/>
    </row>
    <row r="113" spans="1:26" ht="12.95" customHeight="1" x14ac:dyDescent="0.25">
      <c r="A113" s="1">
        <v>112</v>
      </c>
      <c r="B113" s="6">
        <v>597</v>
      </c>
      <c r="C113" s="6">
        <v>597034</v>
      </c>
      <c r="D113" s="7" t="s">
        <v>11</v>
      </c>
      <c r="E113" s="7" t="s">
        <v>66</v>
      </c>
      <c r="F113" s="8"/>
      <c r="G113" s="9">
        <v>9</v>
      </c>
      <c r="H113" s="9">
        <v>0</v>
      </c>
      <c r="I113" s="9">
        <v>13</v>
      </c>
      <c r="J113" s="9">
        <v>0</v>
      </c>
      <c r="K113" s="9">
        <v>13</v>
      </c>
      <c r="L113" s="9">
        <v>13</v>
      </c>
      <c r="M113" s="11"/>
      <c r="N113" s="10"/>
      <c r="O113" s="21"/>
      <c r="P113" s="20"/>
      <c r="Q113" s="20"/>
      <c r="R113" s="11"/>
      <c r="S113" s="11"/>
      <c r="T113" s="11"/>
      <c r="U113" s="11"/>
      <c r="V113" s="11"/>
      <c r="W113" s="11"/>
      <c r="X113" s="9"/>
      <c r="Y113" s="40"/>
      <c r="Z113" s="42"/>
    </row>
    <row r="114" spans="1:26" ht="12.95" customHeight="1" x14ac:dyDescent="0.25">
      <c r="A114" s="1">
        <v>113</v>
      </c>
      <c r="B114" s="6">
        <v>597</v>
      </c>
      <c r="C114" s="6">
        <v>597034</v>
      </c>
      <c r="D114" s="7" t="s">
        <v>11</v>
      </c>
      <c r="E114" s="7" t="s">
        <v>56</v>
      </c>
      <c r="F114" s="8">
        <v>32</v>
      </c>
      <c r="G114" s="9">
        <v>181</v>
      </c>
      <c r="H114" s="9">
        <v>0</v>
      </c>
      <c r="I114" s="9">
        <v>884</v>
      </c>
      <c r="J114" s="9">
        <v>478</v>
      </c>
      <c r="K114" s="9">
        <v>406</v>
      </c>
      <c r="L114" s="9">
        <v>408</v>
      </c>
      <c r="M114" s="9">
        <v>-2</v>
      </c>
      <c r="N114" s="10">
        <f>+P114/I114</f>
        <v>0</v>
      </c>
      <c r="O114" s="21"/>
      <c r="P114" s="20"/>
      <c r="Q114" s="20"/>
      <c r="R114" s="9">
        <v>170</v>
      </c>
      <c r="S114" s="9">
        <v>192</v>
      </c>
      <c r="T114" s="9">
        <v>-22</v>
      </c>
      <c r="U114" s="9">
        <v>1</v>
      </c>
      <c r="V114" s="9">
        <v>212</v>
      </c>
      <c r="W114" s="9">
        <v>146</v>
      </c>
      <c r="X114" s="9">
        <v>359</v>
      </c>
      <c r="Y114" s="40">
        <f>INT(+G114*30%)</f>
        <v>54</v>
      </c>
      <c r="Z114" s="41"/>
    </row>
    <row r="115" spans="1:26" ht="12.95" customHeight="1" x14ac:dyDescent="0.25">
      <c r="A115" s="1">
        <v>114</v>
      </c>
      <c r="B115" s="6">
        <v>597</v>
      </c>
      <c r="C115" s="6">
        <v>597034</v>
      </c>
      <c r="D115" s="7" t="s">
        <v>11</v>
      </c>
      <c r="E115" s="7" t="s">
        <v>98</v>
      </c>
      <c r="F115" s="8"/>
      <c r="G115" s="9">
        <v>125</v>
      </c>
      <c r="H115" s="9">
        <v>0</v>
      </c>
      <c r="I115" s="9">
        <v>146</v>
      </c>
      <c r="J115" s="9">
        <v>6</v>
      </c>
      <c r="K115" s="9">
        <v>140</v>
      </c>
      <c r="L115" s="9">
        <v>142</v>
      </c>
      <c r="M115" s="9">
        <v>-2</v>
      </c>
      <c r="N115" s="10">
        <f>+P115/I115</f>
        <v>0</v>
      </c>
      <c r="O115" s="21"/>
      <c r="P115" s="20"/>
      <c r="Q115" s="20"/>
      <c r="R115" s="9">
        <v>86</v>
      </c>
      <c r="S115" s="9">
        <v>88</v>
      </c>
      <c r="T115" s="9">
        <v>-2</v>
      </c>
      <c r="U115" s="11"/>
      <c r="V115" s="11"/>
      <c r="W115" s="11"/>
      <c r="X115" s="9"/>
      <c r="Y115" s="40"/>
      <c r="Z115" s="42"/>
    </row>
    <row r="116" spans="1:26" ht="12.95" customHeight="1" x14ac:dyDescent="0.25">
      <c r="A116" s="1">
        <v>115</v>
      </c>
      <c r="B116" s="6">
        <v>597</v>
      </c>
      <c r="C116" s="6">
        <v>597034</v>
      </c>
      <c r="D116" s="7" t="s">
        <v>11</v>
      </c>
      <c r="E116" s="7" t="s">
        <v>100</v>
      </c>
      <c r="F116" s="8"/>
      <c r="G116" s="9">
        <v>1</v>
      </c>
      <c r="H116" s="9">
        <v>0</v>
      </c>
      <c r="I116" s="9">
        <v>1</v>
      </c>
      <c r="J116" s="9">
        <v>0</v>
      </c>
      <c r="K116" s="9">
        <v>1</v>
      </c>
      <c r="L116" s="9">
        <v>1</v>
      </c>
      <c r="M116" s="11"/>
      <c r="N116" s="10"/>
      <c r="O116" s="21"/>
      <c r="P116" s="20"/>
      <c r="Q116" s="20"/>
      <c r="R116" s="11"/>
      <c r="S116" s="11"/>
      <c r="T116" s="11"/>
      <c r="U116" s="11"/>
      <c r="V116" s="11"/>
      <c r="W116" s="11"/>
      <c r="X116" s="9"/>
      <c r="Y116" s="40"/>
      <c r="Z116" s="42"/>
    </row>
    <row r="117" spans="1:26" ht="12.95" customHeight="1" x14ac:dyDescent="0.25">
      <c r="A117" s="1">
        <v>116</v>
      </c>
      <c r="B117" s="6">
        <v>597</v>
      </c>
      <c r="C117" s="6">
        <v>597035</v>
      </c>
      <c r="D117" s="7" t="s">
        <v>10</v>
      </c>
      <c r="E117" s="7" t="s">
        <v>65</v>
      </c>
      <c r="F117" s="8"/>
      <c r="G117" s="11"/>
      <c r="H117" s="9">
        <v>0</v>
      </c>
      <c r="I117" s="9">
        <v>1</v>
      </c>
      <c r="J117" s="9">
        <v>0</v>
      </c>
      <c r="K117" s="9">
        <v>1</v>
      </c>
      <c r="L117" s="9">
        <v>1</v>
      </c>
      <c r="M117" s="11"/>
      <c r="N117" s="10"/>
      <c r="O117" s="21"/>
      <c r="P117" s="20"/>
      <c r="Q117" s="20"/>
      <c r="R117" s="11"/>
      <c r="S117" s="11"/>
      <c r="T117" s="11"/>
      <c r="U117" s="11"/>
      <c r="V117" s="11"/>
      <c r="W117" s="11"/>
      <c r="X117" s="9"/>
      <c r="Y117" s="40"/>
      <c r="Z117" s="42"/>
    </row>
    <row r="118" spans="1:26" ht="12.95" customHeight="1" x14ac:dyDescent="0.25">
      <c r="A118" s="1">
        <v>117</v>
      </c>
      <c r="B118" s="6">
        <v>597</v>
      </c>
      <c r="C118" s="6">
        <v>597035</v>
      </c>
      <c r="D118" s="7" t="s">
        <v>10</v>
      </c>
      <c r="E118" s="7" t="s">
        <v>66</v>
      </c>
      <c r="F118" s="8"/>
      <c r="G118" s="9">
        <v>10</v>
      </c>
      <c r="H118" s="9">
        <v>0</v>
      </c>
      <c r="I118" s="9">
        <v>14</v>
      </c>
      <c r="J118" s="9">
        <v>0</v>
      </c>
      <c r="K118" s="9">
        <v>14</v>
      </c>
      <c r="L118" s="9">
        <v>14</v>
      </c>
      <c r="M118" s="11"/>
      <c r="N118" s="10"/>
      <c r="O118" s="21"/>
      <c r="P118" s="20"/>
      <c r="Q118" s="20"/>
      <c r="R118" s="11"/>
      <c r="S118" s="11"/>
      <c r="T118" s="11"/>
      <c r="U118" s="11"/>
      <c r="V118" s="11"/>
      <c r="W118" s="11"/>
      <c r="X118" s="9"/>
      <c r="Y118" s="40"/>
      <c r="Z118" s="42"/>
    </row>
    <row r="119" spans="1:26" ht="12.95" customHeight="1" x14ac:dyDescent="0.25">
      <c r="A119" s="1">
        <v>118</v>
      </c>
      <c r="B119" s="6">
        <v>597</v>
      </c>
      <c r="C119" s="6">
        <v>597035</v>
      </c>
      <c r="D119" s="7" t="s">
        <v>10</v>
      </c>
      <c r="E119" s="7" t="s">
        <v>56</v>
      </c>
      <c r="F119" s="8">
        <v>1</v>
      </c>
      <c r="G119" s="9">
        <v>134</v>
      </c>
      <c r="H119" s="9">
        <v>0</v>
      </c>
      <c r="I119" s="9">
        <v>517</v>
      </c>
      <c r="J119" s="9">
        <v>314</v>
      </c>
      <c r="K119" s="9">
        <v>203</v>
      </c>
      <c r="L119" s="9">
        <v>204</v>
      </c>
      <c r="M119" s="9">
        <v>-1</v>
      </c>
      <c r="N119" s="10">
        <f>+P119/I119</f>
        <v>0</v>
      </c>
      <c r="O119" s="21"/>
      <c r="P119" s="20"/>
      <c r="Q119" s="20"/>
      <c r="R119" s="9">
        <v>57</v>
      </c>
      <c r="S119" s="9">
        <v>73</v>
      </c>
      <c r="T119" s="9">
        <v>-16</v>
      </c>
      <c r="U119" s="11"/>
      <c r="V119" s="9">
        <v>98</v>
      </c>
      <c r="W119" s="11"/>
      <c r="X119" s="9">
        <v>98</v>
      </c>
      <c r="Y119" s="40">
        <f>INT(+G119*30%)</f>
        <v>40</v>
      </c>
      <c r="Z119" s="41"/>
    </row>
    <row r="120" spans="1:26" ht="12.95" customHeight="1" x14ac:dyDescent="0.25">
      <c r="A120" s="1">
        <v>119</v>
      </c>
      <c r="B120" s="6">
        <v>597</v>
      </c>
      <c r="C120" s="6">
        <v>597035</v>
      </c>
      <c r="D120" s="7" t="s">
        <v>10</v>
      </c>
      <c r="E120" s="7" t="s">
        <v>98</v>
      </c>
      <c r="F120" s="8"/>
      <c r="G120" s="9">
        <v>43</v>
      </c>
      <c r="H120" s="9">
        <v>0</v>
      </c>
      <c r="I120" s="9">
        <v>57</v>
      </c>
      <c r="J120" s="9">
        <v>3</v>
      </c>
      <c r="K120" s="9">
        <v>54</v>
      </c>
      <c r="L120" s="9">
        <v>54</v>
      </c>
      <c r="M120" s="11"/>
      <c r="N120" s="10">
        <f>+P120/I120</f>
        <v>0</v>
      </c>
      <c r="O120" s="21"/>
      <c r="P120" s="20"/>
      <c r="Q120" s="20"/>
      <c r="R120" s="9">
        <v>38</v>
      </c>
      <c r="S120" s="9">
        <v>38</v>
      </c>
      <c r="T120" s="11"/>
      <c r="U120" s="11"/>
      <c r="V120" s="11"/>
      <c r="W120" s="11"/>
      <c r="X120" s="9"/>
      <c r="Y120" s="40"/>
      <c r="Z120" s="42"/>
    </row>
    <row r="121" spans="1:26" ht="12.95" customHeight="1" x14ac:dyDescent="0.25">
      <c r="A121" s="1">
        <v>120</v>
      </c>
      <c r="B121" s="6">
        <v>597</v>
      </c>
      <c r="C121" s="6">
        <v>597036</v>
      </c>
      <c r="D121" s="7" t="s">
        <v>43</v>
      </c>
      <c r="E121" s="7" t="s">
        <v>63</v>
      </c>
      <c r="F121" s="8"/>
      <c r="G121" s="9">
        <v>4</v>
      </c>
      <c r="H121" s="9">
        <v>0</v>
      </c>
      <c r="I121" s="9">
        <v>11</v>
      </c>
      <c r="J121" s="9">
        <v>0</v>
      </c>
      <c r="K121" s="9">
        <v>11</v>
      </c>
      <c r="L121" s="9">
        <v>11</v>
      </c>
      <c r="M121" s="11"/>
      <c r="N121" s="10"/>
      <c r="O121" s="21"/>
      <c r="P121" s="20"/>
      <c r="Q121" s="20"/>
      <c r="R121" s="11"/>
      <c r="S121" s="11"/>
      <c r="T121" s="11"/>
      <c r="U121" s="11"/>
      <c r="V121" s="11"/>
      <c r="W121" s="11"/>
      <c r="X121" s="9"/>
      <c r="Y121" s="40"/>
      <c r="Z121" s="42"/>
    </row>
    <row r="122" spans="1:26" ht="12.95" customHeight="1" x14ac:dyDescent="0.25">
      <c r="A122" s="1">
        <v>121</v>
      </c>
      <c r="B122" s="6">
        <v>597</v>
      </c>
      <c r="C122" s="6">
        <v>597036</v>
      </c>
      <c r="D122" s="7" t="s">
        <v>43</v>
      </c>
      <c r="E122" s="7" t="s">
        <v>64</v>
      </c>
      <c r="F122" s="8"/>
      <c r="G122" s="9">
        <v>192</v>
      </c>
      <c r="H122" s="9">
        <v>0</v>
      </c>
      <c r="I122" s="9">
        <v>224</v>
      </c>
      <c r="J122" s="9">
        <v>0</v>
      </c>
      <c r="K122" s="9">
        <v>224</v>
      </c>
      <c r="L122" s="9">
        <v>224</v>
      </c>
      <c r="M122" s="11"/>
      <c r="N122" s="10"/>
      <c r="O122" s="21"/>
      <c r="P122" s="20"/>
      <c r="Q122" s="20"/>
      <c r="R122" s="11"/>
      <c r="S122" s="11"/>
      <c r="T122" s="11"/>
      <c r="U122" s="11"/>
      <c r="V122" s="11"/>
      <c r="W122" s="11"/>
      <c r="X122" s="9"/>
      <c r="Y122" s="40"/>
      <c r="Z122" s="42"/>
    </row>
    <row r="123" spans="1:26" ht="12.95" customHeight="1" x14ac:dyDescent="0.25">
      <c r="A123" s="1">
        <v>122</v>
      </c>
      <c r="B123" s="6">
        <v>597</v>
      </c>
      <c r="C123" s="6">
        <v>597036</v>
      </c>
      <c r="D123" s="7" t="s">
        <v>43</v>
      </c>
      <c r="E123" s="7" t="s">
        <v>65</v>
      </c>
      <c r="F123" s="8"/>
      <c r="G123" s="11"/>
      <c r="H123" s="9">
        <v>0</v>
      </c>
      <c r="I123" s="9">
        <v>1</v>
      </c>
      <c r="J123" s="9">
        <v>0</v>
      </c>
      <c r="K123" s="9">
        <v>1</v>
      </c>
      <c r="L123" s="9">
        <v>1</v>
      </c>
      <c r="M123" s="11"/>
      <c r="N123" s="10"/>
      <c r="O123" s="21"/>
      <c r="P123" s="20"/>
      <c r="Q123" s="20"/>
      <c r="R123" s="11"/>
      <c r="S123" s="11"/>
      <c r="T123" s="11"/>
      <c r="U123" s="11"/>
      <c r="V123" s="11"/>
      <c r="W123" s="11"/>
      <c r="X123" s="9"/>
      <c r="Y123" s="40"/>
      <c r="Z123" s="42"/>
    </row>
    <row r="124" spans="1:26" ht="12.95" customHeight="1" x14ac:dyDescent="0.25">
      <c r="A124" s="1">
        <v>123</v>
      </c>
      <c r="B124" s="6">
        <v>597</v>
      </c>
      <c r="C124" s="6">
        <v>597036</v>
      </c>
      <c r="D124" s="7" t="s">
        <v>43</v>
      </c>
      <c r="E124" s="7" t="s">
        <v>56</v>
      </c>
      <c r="F124" s="8">
        <v>40</v>
      </c>
      <c r="G124" s="9">
        <v>474</v>
      </c>
      <c r="H124" s="9">
        <v>0</v>
      </c>
      <c r="I124" s="9">
        <v>1113</v>
      </c>
      <c r="J124" s="9">
        <v>590</v>
      </c>
      <c r="K124" s="9">
        <v>523</v>
      </c>
      <c r="L124" s="9">
        <v>529</v>
      </c>
      <c r="M124" s="9">
        <v>-6</v>
      </c>
      <c r="N124" s="10">
        <f>+P124/I124</f>
        <v>0</v>
      </c>
      <c r="O124" s="21"/>
      <c r="P124" s="20"/>
      <c r="Q124" s="20"/>
      <c r="R124" s="9">
        <v>61</v>
      </c>
      <c r="S124" s="9">
        <v>119</v>
      </c>
      <c r="T124" s="9">
        <v>-58</v>
      </c>
      <c r="U124" s="11"/>
      <c r="V124" s="9">
        <v>180</v>
      </c>
      <c r="W124" s="9">
        <v>100</v>
      </c>
      <c r="X124" s="9">
        <v>280</v>
      </c>
      <c r="Y124" s="40">
        <f>INT(+G124*30%)</f>
        <v>142</v>
      </c>
      <c r="Z124" s="41"/>
    </row>
    <row r="125" spans="1:26" ht="12.95" customHeight="1" x14ac:dyDescent="0.25">
      <c r="A125" s="1">
        <v>124</v>
      </c>
      <c r="B125" s="6">
        <v>597</v>
      </c>
      <c r="C125" s="6">
        <v>597037</v>
      </c>
      <c r="D125" s="7" t="s">
        <v>44</v>
      </c>
      <c r="E125" s="7" t="s">
        <v>56</v>
      </c>
      <c r="F125" s="8">
        <v>52</v>
      </c>
      <c r="G125" s="9">
        <v>113</v>
      </c>
      <c r="H125" s="9">
        <v>0</v>
      </c>
      <c r="I125" s="9">
        <v>355</v>
      </c>
      <c r="J125" s="9">
        <v>152</v>
      </c>
      <c r="K125" s="9">
        <v>203</v>
      </c>
      <c r="L125" s="9">
        <v>205</v>
      </c>
      <c r="M125" s="9">
        <v>-2</v>
      </c>
      <c r="N125" s="10">
        <f>+P125/I125</f>
        <v>0</v>
      </c>
      <c r="O125" s="21"/>
      <c r="P125" s="20"/>
      <c r="Q125" s="20"/>
      <c r="R125" s="9">
        <v>56</v>
      </c>
      <c r="S125" s="9">
        <v>66</v>
      </c>
      <c r="T125" s="9">
        <v>-10</v>
      </c>
      <c r="U125" s="9">
        <v>44</v>
      </c>
      <c r="V125" s="9">
        <v>41</v>
      </c>
      <c r="W125" s="9">
        <v>28</v>
      </c>
      <c r="X125" s="9">
        <v>113</v>
      </c>
      <c r="Y125" s="40">
        <f>INT(+G125*30%)</f>
        <v>33</v>
      </c>
      <c r="Z125" s="41">
        <f>-F125+Y125</f>
        <v>-19</v>
      </c>
    </row>
    <row r="126" spans="1:26" ht="12.95" customHeight="1" x14ac:dyDescent="0.25">
      <c r="A126" s="1">
        <v>125</v>
      </c>
      <c r="B126" s="6">
        <v>597</v>
      </c>
      <c r="C126" s="6">
        <v>597038</v>
      </c>
      <c r="D126" s="7" t="s">
        <v>45</v>
      </c>
      <c r="E126" s="7" t="s">
        <v>65</v>
      </c>
      <c r="F126" s="8"/>
      <c r="G126" s="11"/>
      <c r="H126" s="9">
        <v>0</v>
      </c>
      <c r="I126" s="9">
        <v>1</v>
      </c>
      <c r="J126" s="9">
        <v>0</v>
      </c>
      <c r="K126" s="9">
        <v>1</v>
      </c>
      <c r="L126" s="9">
        <v>1</v>
      </c>
      <c r="M126" s="11"/>
      <c r="N126" s="10"/>
      <c r="O126" s="21"/>
      <c r="P126" s="20"/>
      <c r="Q126" s="20"/>
      <c r="R126" s="11"/>
      <c r="S126" s="11"/>
      <c r="T126" s="11"/>
      <c r="U126" s="11"/>
      <c r="V126" s="11"/>
      <c r="W126" s="11"/>
      <c r="X126" s="9"/>
      <c r="Y126" s="40"/>
      <c r="Z126" s="42"/>
    </row>
    <row r="127" spans="1:26" ht="12.95" customHeight="1" x14ac:dyDescent="0.25">
      <c r="A127" s="1">
        <v>126</v>
      </c>
      <c r="B127" s="6">
        <v>597</v>
      </c>
      <c r="C127" s="6">
        <v>597038</v>
      </c>
      <c r="D127" s="7" t="s">
        <v>45</v>
      </c>
      <c r="E127" s="7" t="s">
        <v>56</v>
      </c>
      <c r="F127" s="8">
        <v>6</v>
      </c>
      <c r="G127" s="9">
        <v>742</v>
      </c>
      <c r="H127" s="9">
        <v>0</v>
      </c>
      <c r="I127" s="9">
        <v>3302</v>
      </c>
      <c r="J127" s="9">
        <v>1869</v>
      </c>
      <c r="K127" s="9">
        <v>1433</v>
      </c>
      <c r="L127" s="9">
        <v>1438</v>
      </c>
      <c r="M127" s="9">
        <v>-5</v>
      </c>
      <c r="N127" s="10">
        <f>+P127/I127</f>
        <v>0</v>
      </c>
      <c r="O127" s="21"/>
      <c r="P127" s="20"/>
      <c r="Q127" s="20"/>
      <c r="R127" s="9">
        <v>941</v>
      </c>
      <c r="S127" s="9">
        <v>982</v>
      </c>
      <c r="T127" s="9">
        <v>-41</v>
      </c>
      <c r="U127" s="11"/>
      <c r="V127" s="9">
        <v>472</v>
      </c>
      <c r="W127" s="9">
        <v>100</v>
      </c>
      <c r="X127" s="9">
        <v>572</v>
      </c>
      <c r="Y127" s="40">
        <f>INT(+G127*30%)</f>
        <v>222</v>
      </c>
      <c r="Z127" s="41"/>
    </row>
    <row r="128" spans="1:26" ht="12.95" customHeight="1" x14ac:dyDescent="0.25">
      <c r="A128" s="1">
        <v>127</v>
      </c>
      <c r="B128" s="6">
        <v>597</v>
      </c>
      <c r="C128" s="6">
        <v>597038</v>
      </c>
      <c r="D128" s="7" t="s">
        <v>45</v>
      </c>
      <c r="E128" s="7" t="s">
        <v>98</v>
      </c>
      <c r="F128" s="8"/>
      <c r="G128" s="9">
        <v>179</v>
      </c>
      <c r="H128" s="9">
        <v>0</v>
      </c>
      <c r="I128" s="9">
        <v>278</v>
      </c>
      <c r="J128" s="9">
        <v>69</v>
      </c>
      <c r="K128" s="9">
        <v>209</v>
      </c>
      <c r="L128" s="9">
        <v>213</v>
      </c>
      <c r="M128" s="9">
        <v>-4</v>
      </c>
      <c r="N128" s="10">
        <f>+P128/I128</f>
        <v>0</v>
      </c>
      <c r="O128" s="21"/>
      <c r="P128" s="20"/>
      <c r="Q128" s="20"/>
      <c r="R128" s="9">
        <v>166</v>
      </c>
      <c r="S128" s="9">
        <v>169</v>
      </c>
      <c r="T128" s="9">
        <v>-3</v>
      </c>
      <c r="U128" s="11"/>
      <c r="V128" s="11"/>
      <c r="W128" s="11"/>
      <c r="X128" s="9"/>
      <c r="Y128" s="40"/>
      <c r="Z128" s="42"/>
    </row>
    <row r="129" spans="1:26" ht="12.95" customHeight="1" x14ac:dyDescent="0.25">
      <c r="A129" s="1">
        <v>128</v>
      </c>
      <c r="B129" s="6">
        <v>597</v>
      </c>
      <c r="C129" s="6">
        <v>597038</v>
      </c>
      <c r="D129" s="7" t="s">
        <v>45</v>
      </c>
      <c r="E129" s="7" t="s">
        <v>100</v>
      </c>
      <c r="F129" s="8"/>
      <c r="G129" s="9">
        <v>23</v>
      </c>
      <c r="H129" s="9">
        <v>0</v>
      </c>
      <c r="I129" s="9">
        <v>58</v>
      </c>
      <c r="J129" s="9">
        <v>0</v>
      </c>
      <c r="K129" s="9">
        <v>58</v>
      </c>
      <c r="L129" s="9">
        <v>58</v>
      </c>
      <c r="M129" s="11"/>
      <c r="N129" s="10"/>
      <c r="O129" s="21"/>
      <c r="P129" s="20"/>
      <c r="Q129" s="20"/>
      <c r="R129" s="11"/>
      <c r="S129" s="11"/>
      <c r="T129" s="11"/>
      <c r="U129" s="11"/>
      <c r="V129" s="11"/>
      <c r="W129" s="11"/>
      <c r="X129" s="9"/>
      <c r="Y129" s="40"/>
      <c r="Z129" s="42"/>
    </row>
    <row r="130" spans="1:26" ht="12.95" customHeight="1" x14ac:dyDescent="0.25">
      <c r="A130" s="1">
        <v>129</v>
      </c>
      <c r="B130" s="6">
        <v>598</v>
      </c>
      <c r="C130" s="6">
        <v>598001</v>
      </c>
      <c r="D130" s="7" t="s">
        <v>46</v>
      </c>
      <c r="E130" s="7" t="s">
        <v>90</v>
      </c>
      <c r="F130" s="8"/>
      <c r="G130" s="11"/>
      <c r="H130" s="9">
        <v>0</v>
      </c>
      <c r="I130" s="9">
        <v>1</v>
      </c>
      <c r="J130" s="9">
        <v>0</v>
      </c>
      <c r="K130" s="9">
        <v>1</v>
      </c>
      <c r="L130" s="9">
        <v>1</v>
      </c>
      <c r="M130" s="11"/>
      <c r="N130" s="10"/>
      <c r="O130" s="21"/>
      <c r="P130" s="11"/>
      <c r="Q130" s="11"/>
      <c r="R130" s="11"/>
      <c r="S130" s="11"/>
      <c r="T130" s="11"/>
      <c r="U130" s="11"/>
      <c r="V130" s="11"/>
      <c r="W130" s="11"/>
      <c r="X130" s="9"/>
      <c r="Y130" s="40"/>
      <c r="Z130" s="42"/>
    </row>
    <row r="131" spans="1:26" ht="12.95" customHeight="1" x14ac:dyDescent="0.25">
      <c r="A131" s="1">
        <v>130</v>
      </c>
      <c r="B131" s="6">
        <v>598</v>
      </c>
      <c r="C131" s="6">
        <v>598001</v>
      </c>
      <c r="D131" s="7" t="s">
        <v>46</v>
      </c>
      <c r="E131" s="7" t="s">
        <v>92</v>
      </c>
      <c r="F131" s="8"/>
      <c r="G131" s="9">
        <v>6</v>
      </c>
      <c r="H131" s="9">
        <v>0</v>
      </c>
      <c r="I131" s="9">
        <v>10</v>
      </c>
      <c r="J131" s="9">
        <v>0</v>
      </c>
      <c r="K131" s="9">
        <v>10</v>
      </c>
      <c r="L131" s="9">
        <v>10</v>
      </c>
      <c r="M131" s="11"/>
      <c r="N131" s="10"/>
      <c r="O131" s="21"/>
      <c r="P131" s="11"/>
      <c r="Q131" s="11"/>
      <c r="R131" s="11"/>
      <c r="S131" s="11"/>
      <c r="T131" s="11"/>
      <c r="U131" s="11"/>
      <c r="V131" s="11"/>
      <c r="W131" s="11"/>
      <c r="X131" s="9"/>
      <c r="Y131" s="40"/>
      <c r="Z131" s="42"/>
    </row>
    <row r="132" spans="1:26" ht="12.95" customHeight="1" x14ac:dyDescent="0.25">
      <c r="A132" s="1">
        <v>131</v>
      </c>
      <c r="B132" s="6">
        <v>598</v>
      </c>
      <c r="C132" s="6">
        <v>598001</v>
      </c>
      <c r="D132" s="7" t="s">
        <v>46</v>
      </c>
      <c r="E132" s="7" t="s">
        <v>56</v>
      </c>
      <c r="F132" s="8">
        <v>26</v>
      </c>
      <c r="G132" s="9">
        <v>48</v>
      </c>
      <c r="H132" s="9">
        <v>1</v>
      </c>
      <c r="I132" s="9">
        <v>156</v>
      </c>
      <c r="J132" s="9">
        <v>73</v>
      </c>
      <c r="K132" s="9">
        <v>84</v>
      </c>
      <c r="L132" s="9">
        <v>84</v>
      </c>
      <c r="M132" s="11"/>
      <c r="N132" s="10">
        <f>+P132/I132</f>
        <v>0.51923076923076927</v>
      </c>
      <c r="O132" s="22">
        <f>+I132-P132</f>
        <v>75</v>
      </c>
      <c r="P132" s="9">
        <v>81</v>
      </c>
      <c r="Q132" s="9">
        <v>77</v>
      </c>
      <c r="R132" s="9">
        <v>4</v>
      </c>
      <c r="S132" s="9">
        <v>11</v>
      </c>
      <c r="T132" s="9">
        <v>-7</v>
      </c>
      <c r="U132" s="9">
        <v>8</v>
      </c>
      <c r="V132" s="9">
        <v>28</v>
      </c>
      <c r="W132" s="11"/>
      <c r="X132" s="9">
        <v>36</v>
      </c>
      <c r="Y132" s="40">
        <f>INT(+G132*30%)</f>
        <v>14</v>
      </c>
      <c r="Z132" s="41">
        <f>-F132+Y132</f>
        <v>-12</v>
      </c>
    </row>
    <row r="133" spans="1:26" ht="12.95" customHeight="1" x14ac:dyDescent="0.25">
      <c r="A133" s="1">
        <v>132</v>
      </c>
      <c r="B133" s="6">
        <v>598</v>
      </c>
      <c r="C133" s="6">
        <v>598002</v>
      </c>
      <c r="D133" s="7" t="s">
        <v>47</v>
      </c>
      <c r="E133" s="7" t="s">
        <v>90</v>
      </c>
      <c r="F133" s="8"/>
      <c r="G133" s="9">
        <v>2</v>
      </c>
      <c r="H133" s="9">
        <v>0</v>
      </c>
      <c r="I133" s="9">
        <v>4</v>
      </c>
      <c r="J133" s="9">
        <v>0</v>
      </c>
      <c r="K133" s="9">
        <v>4</v>
      </c>
      <c r="L133" s="9">
        <v>4</v>
      </c>
      <c r="M133" s="11"/>
      <c r="N133" s="10"/>
      <c r="O133" s="21"/>
      <c r="P133" s="11"/>
      <c r="Q133" s="11"/>
      <c r="R133" s="11"/>
      <c r="S133" s="11"/>
      <c r="T133" s="11"/>
      <c r="U133" s="11"/>
      <c r="V133" s="11"/>
      <c r="W133" s="11"/>
      <c r="X133" s="9"/>
      <c r="Y133" s="40"/>
      <c r="Z133" s="42"/>
    </row>
    <row r="134" spans="1:26" ht="12.95" customHeight="1" x14ac:dyDescent="0.25">
      <c r="A134" s="1">
        <v>133</v>
      </c>
      <c r="B134" s="6">
        <v>598</v>
      </c>
      <c r="C134" s="6">
        <v>598002</v>
      </c>
      <c r="D134" s="7" t="s">
        <v>47</v>
      </c>
      <c r="E134" s="7" t="s">
        <v>56</v>
      </c>
      <c r="F134" s="8">
        <v>6</v>
      </c>
      <c r="G134" s="9">
        <v>39</v>
      </c>
      <c r="H134" s="9">
        <v>2</v>
      </c>
      <c r="I134" s="9">
        <v>87</v>
      </c>
      <c r="J134" s="9">
        <v>31</v>
      </c>
      <c r="K134" s="9">
        <v>58</v>
      </c>
      <c r="L134" s="9">
        <v>58</v>
      </c>
      <c r="M134" s="11"/>
      <c r="N134" s="10">
        <f>+P134/I134</f>
        <v>0.42528735632183906</v>
      </c>
      <c r="O134" s="22">
        <f>+I134-P134</f>
        <v>50</v>
      </c>
      <c r="P134" s="9">
        <v>37</v>
      </c>
      <c r="Q134" s="9">
        <v>33</v>
      </c>
      <c r="R134" s="9">
        <v>4</v>
      </c>
      <c r="S134" s="9">
        <v>7</v>
      </c>
      <c r="T134" s="9">
        <v>-3</v>
      </c>
      <c r="U134" s="11"/>
      <c r="V134" s="9">
        <v>14</v>
      </c>
      <c r="W134" s="11"/>
      <c r="X134" s="9">
        <v>14</v>
      </c>
      <c r="Y134" s="40">
        <f>INT(+G134*30%)</f>
        <v>11</v>
      </c>
      <c r="Z134" s="41"/>
    </row>
    <row r="135" spans="1:26" ht="12.95" customHeight="1" x14ac:dyDescent="0.25">
      <c r="A135" s="1">
        <v>134</v>
      </c>
      <c r="B135" s="6">
        <v>598</v>
      </c>
      <c r="C135" s="6">
        <v>598003</v>
      </c>
      <c r="D135" s="7" t="s">
        <v>48</v>
      </c>
      <c r="E135" s="7" t="s">
        <v>67</v>
      </c>
      <c r="F135" s="8"/>
      <c r="G135" s="9">
        <v>2</v>
      </c>
      <c r="H135" s="9">
        <v>0</v>
      </c>
      <c r="I135" s="9">
        <v>2</v>
      </c>
      <c r="J135" s="9">
        <v>0</v>
      </c>
      <c r="K135" s="9">
        <v>2</v>
      </c>
      <c r="L135" s="9">
        <v>2</v>
      </c>
      <c r="M135" s="11"/>
      <c r="N135" s="10"/>
      <c r="O135" s="21"/>
      <c r="P135" s="11"/>
      <c r="Q135" s="11"/>
      <c r="R135" s="11"/>
      <c r="S135" s="11"/>
      <c r="T135" s="11"/>
      <c r="U135" s="11"/>
      <c r="V135" s="11"/>
      <c r="W135" s="11"/>
      <c r="X135" s="9"/>
      <c r="Y135" s="40"/>
      <c r="Z135" s="42"/>
    </row>
    <row r="136" spans="1:26" ht="12.95" customHeight="1" x14ac:dyDescent="0.25">
      <c r="A136" s="1">
        <v>135</v>
      </c>
      <c r="B136" s="6">
        <v>598</v>
      </c>
      <c r="C136" s="6">
        <v>598003</v>
      </c>
      <c r="D136" s="7" t="s">
        <v>48</v>
      </c>
      <c r="E136" s="7" t="s">
        <v>56</v>
      </c>
      <c r="F136" s="8">
        <v>4</v>
      </c>
      <c r="G136" s="9">
        <v>19</v>
      </c>
      <c r="H136" s="9">
        <v>0</v>
      </c>
      <c r="I136" s="9">
        <v>42</v>
      </c>
      <c r="J136" s="9">
        <v>14</v>
      </c>
      <c r="K136" s="9">
        <v>28</v>
      </c>
      <c r="L136" s="9">
        <v>28</v>
      </c>
      <c r="M136" s="11"/>
      <c r="N136" s="10">
        <f>+P136/I136</f>
        <v>0.38095238095238093</v>
      </c>
      <c r="O136" s="22">
        <f>+I136-P136</f>
        <v>26</v>
      </c>
      <c r="P136" s="9">
        <v>16</v>
      </c>
      <c r="Q136" s="9">
        <v>16</v>
      </c>
      <c r="R136" s="9">
        <v>0</v>
      </c>
      <c r="S136" s="11"/>
      <c r="T136" s="11"/>
      <c r="U136" s="9">
        <v>1</v>
      </c>
      <c r="V136" s="9">
        <v>2</v>
      </c>
      <c r="W136" s="11"/>
      <c r="X136" s="9">
        <v>3</v>
      </c>
      <c r="Y136" s="40">
        <f>INT(+G136*30%)</f>
        <v>5</v>
      </c>
      <c r="Z136" s="41"/>
    </row>
    <row r="137" spans="1:26" ht="12.95" customHeight="1" x14ac:dyDescent="0.25">
      <c r="A137" s="1">
        <v>136</v>
      </c>
      <c r="B137" s="6">
        <v>598</v>
      </c>
      <c r="C137" s="6">
        <v>598004</v>
      </c>
      <c r="D137" s="7" t="s">
        <v>49</v>
      </c>
      <c r="E137" s="7" t="s">
        <v>90</v>
      </c>
      <c r="F137" s="8"/>
      <c r="G137" s="9">
        <v>1</v>
      </c>
      <c r="H137" s="9">
        <v>0</v>
      </c>
      <c r="I137" s="9">
        <v>2</v>
      </c>
      <c r="J137" s="9">
        <v>0</v>
      </c>
      <c r="K137" s="9">
        <v>2</v>
      </c>
      <c r="L137" s="9">
        <v>2</v>
      </c>
      <c r="M137" s="11"/>
      <c r="N137" s="10"/>
      <c r="O137" s="21"/>
      <c r="P137" s="11"/>
      <c r="Q137" s="11"/>
      <c r="R137" s="11"/>
      <c r="S137" s="11"/>
      <c r="T137" s="11"/>
      <c r="U137" s="11"/>
      <c r="V137" s="11"/>
      <c r="W137" s="11"/>
      <c r="X137" s="9"/>
      <c r="Y137" s="40"/>
      <c r="Z137" s="42"/>
    </row>
    <row r="138" spans="1:26" ht="12.95" customHeight="1" x14ac:dyDescent="0.25">
      <c r="A138" s="1">
        <v>137</v>
      </c>
      <c r="B138" s="6">
        <v>598</v>
      </c>
      <c r="C138" s="6">
        <v>598004</v>
      </c>
      <c r="D138" s="7" t="s">
        <v>49</v>
      </c>
      <c r="E138" s="7" t="s">
        <v>56</v>
      </c>
      <c r="F138" s="8">
        <v>3</v>
      </c>
      <c r="G138" s="9">
        <v>66</v>
      </c>
      <c r="H138" s="9">
        <v>0</v>
      </c>
      <c r="I138" s="9">
        <v>153</v>
      </c>
      <c r="J138" s="9">
        <v>57</v>
      </c>
      <c r="K138" s="9">
        <v>96</v>
      </c>
      <c r="L138" s="9">
        <v>96</v>
      </c>
      <c r="M138" s="11"/>
      <c r="N138" s="10">
        <f>+P138/I138</f>
        <v>0.49673202614379086</v>
      </c>
      <c r="O138" s="22">
        <f>+I138-P138</f>
        <v>77</v>
      </c>
      <c r="P138" s="9">
        <v>76</v>
      </c>
      <c r="Q138" s="9">
        <v>59</v>
      </c>
      <c r="R138" s="9">
        <v>17</v>
      </c>
      <c r="S138" s="9">
        <v>21</v>
      </c>
      <c r="T138" s="9">
        <v>-4</v>
      </c>
      <c r="U138" s="11"/>
      <c r="V138" s="9">
        <v>25</v>
      </c>
      <c r="W138" s="9">
        <v>1</v>
      </c>
      <c r="X138" s="9">
        <v>26</v>
      </c>
      <c r="Y138" s="40">
        <f>INT(+G138*30%)</f>
        <v>19</v>
      </c>
      <c r="Z138" s="41"/>
    </row>
    <row r="139" spans="1:26" ht="12.95" customHeight="1" x14ac:dyDescent="0.25">
      <c r="A139" s="1">
        <v>138</v>
      </c>
      <c r="B139" s="6">
        <v>598</v>
      </c>
      <c r="C139" s="6">
        <v>598007</v>
      </c>
      <c r="D139" s="7" t="s">
        <v>50</v>
      </c>
      <c r="E139" s="7" t="s">
        <v>67</v>
      </c>
      <c r="F139" s="8"/>
      <c r="G139" s="9">
        <v>1</v>
      </c>
      <c r="H139" s="9">
        <v>0</v>
      </c>
      <c r="I139" s="9">
        <v>1</v>
      </c>
      <c r="J139" s="9">
        <v>0</v>
      </c>
      <c r="K139" s="9">
        <v>1</v>
      </c>
      <c r="L139" s="9">
        <v>1</v>
      </c>
      <c r="M139" s="11"/>
      <c r="N139" s="10"/>
      <c r="O139" s="21"/>
      <c r="P139" s="11"/>
      <c r="Q139" s="11"/>
      <c r="R139" s="11"/>
      <c r="S139" s="11"/>
      <c r="T139" s="11"/>
      <c r="U139" s="11"/>
      <c r="V139" s="11"/>
      <c r="W139" s="11"/>
      <c r="X139" s="9"/>
      <c r="Y139" s="40"/>
      <c r="Z139" s="42"/>
    </row>
    <row r="140" spans="1:26" ht="12.95" customHeight="1" x14ac:dyDescent="0.25">
      <c r="A140" s="1">
        <v>139</v>
      </c>
      <c r="B140" s="6">
        <v>598</v>
      </c>
      <c r="C140" s="6">
        <v>598007</v>
      </c>
      <c r="D140" s="7" t="s">
        <v>50</v>
      </c>
      <c r="E140" s="7" t="s">
        <v>56</v>
      </c>
      <c r="F140" s="8">
        <v>12</v>
      </c>
      <c r="G140" s="9">
        <v>23</v>
      </c>
      <c r="H140" s="9">
        <v>0</v>
      </c>
      <c r="I140" s="9">
        <v>81</v>
      </c>
      <c r="J140" s="9">
        <v>32</v>
      </c>
      <c r="K140" s="9">
        <v>49</v>
      </c>
      <c r="L140" s="9">
        <v>49</v>
      </c>
      <c r="M140" s="11"/>
      <c r="N140" s="10">
        <f>+P140/I140</f>
        <v>0.4567901234567901</v>
      </c>
      <c r="O140" s="22">
        <f>+I140-P140</f>
        <v>44</v>
      </c>
      <c r="P140" s="9">
        <v>37</v>
      </c>
      <c r="Q140" s="9">
        <v>33</v>
      </c>
      <c r="R140" s="9">
        <v>4</v>
      </c>
      <c r="S140" s="9">
        <v>10</v>
      </c>
      <c r="T140" s="9">
        <v>-6</v>
      </c>
      <c r="U140" s="11"/>
      <c r="V140" s="9">
        <v>14</v>
      </c>
      <c r="W140" s="9">
        <v>8</v>
      </c>
      <c r="X140" s="9">
        <v>22</v>
      </c>
      <c r="Y140" s="40">
        <f>INT(+G140*30%)</f>
        <v>6</v>
      </c>
      <c r="Z140" s="41">
        <f>-F140+Y140</f>
        <v>-6</v>
      </c>
    </row>
    <row r="141" spans="1:26" ht="12.95" customHeight="1" x14ac:dyDescent="0.25">
      <c r="A141" s="1">
        <v>140</v>
      </c>
      <c r="B141" s="6">
        <v>598</v>
      </c>
      <c r="C141" s="6">
        <v>598009</v>
      </c>
      <c r="D141" s="7" t="s">
        <v>51</v>
      </c>
      <c r="E141" s="7" t="s">
        <v>90</v>
      </c>
      <c r="F141" s="8"/>
      <c r="G141" s="9">
        <v>1</v>
      </c>
      <c r="H141" s="9">
        <v>0</v>
      </c>
      <c r="I141" s="9">
        <v>2</v>
      </c>
      <c r="J141" s="9">
        <v>0</v>
      </c>
      <c r="K141" s="9">
        <v>2</v>
      </c>
      <c r="L141" s="9">
        <v>2</v>
      </c>
      <c r="M141" s="11"/>
      <c r="N141" s="10"/>
      <c r="O141" s="21"/>
      <c r="P141" s="11"/>
      <c r="Q141" s="11"/>
      <c r="R141" s="11"/>
      <c r="S141" s="11"/>
      <c r="T141" s="11"/>
      <c r="U141" s="11"/>
      <c r="V141" s="11"/>
      <c r="W141" s="11"/>
      <c r="X141" s="9"/>
      <c r="Y141" s="40"/>
      <c r="Z141" s="42"/>
    </row>
    <row r="142" spans="1:26" ht="12.95" customHeight="1" x14ac:dyDescent="0.25">
      <c r="A142" s="1">
        <v>141</v>
      </c>
      <c r="B142" s="6">
        <v>598</v>
      </c>
      <c r="C142" s="6">
        <v>598009</v>
      </c>
      <c r="D142" s="13" t="s">
        <v>51</v>
      </c>
      <c r="E142" s="13" t="s">
        <v>56</v>
      </c>
      <c r="F142" s="8">
        <v>7</v>
      </c>
      <c r="G142" s="9">
        <v>19</v>
      </c>
      <c r="H142" s="9">
        <v>0</v>
      </c>
      <c r="I142" s="9">
        <v>71</v>
      </c>
      <c r="J142" s="9">
        <v>34</v>
      </c>
      <c r="K142" s="9">
        <v>37</v>
      </c>
      <c r="L142" s="9">
        <v>38</v>
      </c>
      <c r="M142" s="9">
        <v>-1</v>
      </c>
      <c r="N142" s="10">
        <f>+P142/I142</f>
        <v>0.46478873239436619</v>
      </c>
      <c r="O142" s="22">
        <f>+I142-P142</f>
        <v>38</v>
      </c>
      <c r="P142" s="9">
        <v>33</v>
      </c>
      <c r="Q142" s="9">
        <v>34</v>
      </c>
      <c r="R142" s="9">
        <v>-1</v>
      </c>
      <c r="S142" s="9">
        <v>7</v>
      </c>
      <c r="T142" s="9">
        <v>-8</v>
      </c>
      <c r="U142" s="11"/>
      <c r="V142" s="9">
        <v>15</v>
      </c>
      <c r="W142" s="11"/>
      <c r="X142" s="9">
        <v>15</v>
      </c>
      <c r="Y142" s="40">
        <f>INT(+G142*30%)</f>
        <v>5</v>
      </c>
      <c r="Z142" s="41">
        <f>-F142+Y142</f>
        <v>-2</v>
      </c>
    </row>
    <row r="143" spans="1:26" x14ac:dyDescent="0.25">
      <c r="D143" s="14" t="s">
        <v>114</v>
      </c>
      <c r="E143" s="15"/>
      <c r="F143" s="16">
        <f t="shared" ref="F143:G143" si="1">SUM(F3:F142)</f>
        <v>946</v>
      </c>
      <c r="G143" s="17">
        <f t="shared" si="1"/>
        <v>6067</v>
      </c>
      <c r="H143" s="17">
        <f>SUM(H3:H142)</f>
        <v>79</v>
      </c>
      <c r="I143" s="17">
        <f t="shared" ref="I143:Z143" si="2">SUM(I3:I142)</f>
        <v>20395</v>
      </c>
      <c r="J143" s="17">
        <f t="shared" si="2"/>
        <v>10228</v>
      </c>
      <c r="K143" s="17">
        <f t="shared" si="2"/>
        <v>10246</v>
      </c>
      <c r="L143" s="17">
        <f t="shared" si="2"/>
        <v>10316</v>
      </c>
      <c r="M143" s="17">
        <f t="shared" si="2"/>
        <v>-70</v>
      </c>
      <c r="N143" s="17">
        <f t="shared" si="2"/>
        <v>26.14627716103999</v>
      </c>
      <c r="O143" s="23"/>
      <c r="P143" s="17">
        <f t="shared" si="2"/>
        <v>5795</v>
      </c>
      <c r="Q143" s="17">
        <f t="shared" si="2"/>
        <v>4886</v>
      </c>
      <c r="R143" s="17">
        <f t="shared" si="2"/>
        <v>3304</v>
      </c>
      <c r="S143" s="17">
        <f t="shared" si="2"/>
        <v>3882</v>
      </c>
      <c r="T143" s="17">
        <f t="shared" si="2"/>
        <v>-578</v>
      </c>
      <c r="U143" s="17">
        <f t="shared" si="2"/>
        <v>214</v>
      </c>
      <c r="V143" s="17">
        <f t="shared" si="2"/>
        <v>3046</v>
      </c>
      <c r="W143" s="17">
        <f t="shared" si="2"/>
        <v>805</v>
      </c>
      <c r="X143" s="17">
        <f t="shared" si="2"/>
        <v>4065</v>
      </c>
      <c r="Y143" s="17">
        <f>SUM(Y3:Y142)</f>
        <v>1525</v>
      </c>
      <c r="Z143" s="18">
        <f t="shared" si="2"/>
        <v>-201</v>
      </c>
    </row>
  </sheetData>
  <sheetProtection algorithmName="SHA-512" hashValue="ahy324S583iZYzSmSZve4p0e3aH8NA+FM/guQ9s+pyab51167yZdGU3gx6bfouTH/GonhoKGzN/2L6XmJk6m6g==" saltValue="TF7kKtASq3FC5qM0XiD0jA==" spinCount="100000" sheet="1" objects="1" scenarios="1" selectLockedCells="1" selectUnlockedCells="1"/>
  <sortState xmlns:xlrd2="http://schemas.microsoft.com/office/spreadsheetml/2017/richdata2" ref="A3:Z142">
    <sortCondition ref="A3:A142"/>
  </sortState>
  <mergeCells count="13">
    <mergeCell ref="Z1:Z2"/>
    <mergeCell ref="Y1:Y2"/>
    <mergeCell ref="O1:O2"/>
    <mergeCell ref="D1:D2"/>
    <mergeCell ref="C1:C2"/>
    <mergeCell ref="B1:B2"/>
    <mergeCell ref="N1:N2"/>
    <mergeCell ref="H1:M1"/>
    <mergeCell ref="P1:T1"/>
    <mergeCell ref="U1:X1"/>
    <mergeCell ref="G1:G2"/>
    <mergeCell ref="F1:F2"/>
    <mergeCell ref="E1:E2"/>
  </mergeCells>
  <pageMargins left="0.51181102362204722" right="0.51181102362204722" top="0.94488188976377963" bottom="0.74803149606299213" header="0.31496062992125984" footer="0.31496062992125984"/>
  <pageSetup paperSize="8" scale="97" fitToHeight="6" orientation="landscape" r:id="rId1"/>
  <headerFooter>
    <oddHeader>&amp;CCGT 2025-2026. Comparación  especialidades FC sin  1º destino definitivo: 
Nº FC no Obtiene en CGT - Nº interinos obtienen Adjudicación - Plantilla Adjudicación  destinos - % plazas en CGT - Plantilla CGT - Nº FC Sin Destino Definitivo</oddHeader>
    <oddFooter>&amp;L&amp;"-,Negrita"&amp;14DoCan &amp;"-,Normal"&amp;11(Elaborado por José Ángel Amador S.)
https://DoCan.es&amp;CPágina &amp;P&amp;R&amp;D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CGT</vt:lpstr>
      <vt:lpstr>CGT!Títulos_a_imprimir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cp:lastPrinted>2026-03-22T13:36:18Z</cp:lastPrinted>
  <dcterms:created xsi:type="dcterms:W3CDTF">2026-03-09T15:00:53Z</dcterms:created>
  <dcterms:modified xsi:type="dcterms:W3CDTF">2026-03-22T13:38:22Z</dcterms:modified>
</cp:coreProperties>
</file>