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S17" i="1"/>
  <c r="M17"/>
  <c r="F17"/>
  <c r="E17"/>
  <c r="K16" s="1"/>
  <c r="N16" s="1"/>
  <c r="D17"/>
  <c r="D20"/>
  <c r="Q9" s="1"/>
  <c r="T9" s="1"/>
  <c r="K14" l="1"/>
  <c r="N14" s="1"/>
  <c r="J13"/>
  <c r="K15"/>
  <c r="N15" s="1"/>
  <c r="Q7"/>
  <c r="T7" s="1"/>
  <c r="J12"/>
  <c r="Q15"/>
  <c r="T15" s="1"/>
  <c r="J9"/>
  <c r="P8"/>
  <c r="J5"/>
  <c r="K6"/>
  <c r="N6" s="1"/>
  <c r="K7"/>
  <c r="N7" s="1"/>
  <c r="K10"/>
  <c r="N10" s="1"/>
  <c r="Q16"/>
  <c r="T16" s="1"/>
  <c r="J11"/>
  <c r="K8"/>
  <c r="N8" s="1"/>
  <c r="P10"/>
  <c r="Q6"/>
  <c r="T6" s="1"/>
  <c r="J10"/>
  <c r="K5"/>
  <c r="N5" s="1"/>
  <c r="K9"/>
  <c r="N9" s="1"/>
  <c r="P11"/>
  <c r="Q5"/>
  <c r="T5" s="1"/>
  <c r="Q10"/>
  <c r="T10" s="1"/>
  <c r="P12"/>
  <c r="P13"/>
  <c r="Q11"/>
  <c r="T11" s="1"/>
  <c r="J8"/>
  <c r="J16"/>
  <c r="K11"/>
  <c r="N11" s="1"/>
  <c r="P6"/>
  <c r="P14"/>
  <c r="Q12"/>
  <c r="T12" s="1"/>
  <c r="J7"/>
  <c r="J15"/>
  <c r="K12"/>
  <c r="N12" s="1"/>
  <c r="P7"/>
  <c r="P15"/>
  <c r="Q13"/>
  <c r="T13" s="1"/>
  <c r="J6"/>
  <c r="J14"/>
  <c r="K13"/>
  <c r="N13" s="1"/>
  <c r="P5"/>
  <c r="P16"/>
  <c r="Q14"/>
  <c r="T14" s="1"/>
  <c r="P9"/>
  <c r="Q8"/>
  <c r="T8" s="1"/>
  <c r="L5" l="1"/>
  <c r="L9"/>
  <c r="N17"/>
  <c r="J17"/>
  <c r="R5"/>
  <c r="T17"/>
  <c r="R15"/>
  <c r="R8"/>
  <c r="R11"/>
  <c r="R10"/>
  <c r="R7"/>
  <c r="R14"/>
  <c r="R16"/>
  <c r="R12"/>
  <c r="R13"/>
  <c r="R9"/>
  <c r="L11"/>
  <c r="L10"/>
  <c r="L13"/>
  <c r="K17"/>
  <c r="L14"/>
  <c r="L7"/>
  <c r="L16"/>
  <c r="L15"/>
  <c r="L8"/>
  <c r="L12"/>
  <c r="L6"/>
  <c r="M18" l="1"/>
  <c r="K20"/>
  <c r="R6"/>
  <c r="R17" s="1"/>
  <c r="Q17"/>
  <c r="P17"/>
  <c r="L17"/>
  <c r="S18" l="1"/>
  <c r="Q20"/>
</calcChain>
</file>

<file path=xl/sharedStrings.xml><?xml version="1.0" encoding="utf-8"?>
<sst xmlns="http://schemas.openxmlformats.org/spreadsheetml/2006/main" count="39" uniqueCount="24">
  <si>
    <t>Número de tribunales</t>
  </si>
  <si>
    <t>Califican 1ª prueba</t>
  </si>
  <si>
    <t>Matriculados</t>
  </si>
  <si>
    <t>Reparto proporcional puro</t>
  </si>
  <si>
    <t>Califican 2ª prueba</t>
  </si>
  <si>
    <t>GC</t>
  </si>
  <si>
    <t>TF</t>
  </si>
  <si>
    <t>Reparto proporcional tras quitar 1</t>
  </si>
  <si>
    <t>Plazas iniciales</t>
  </si>
  <si>
    <t>DECIMALES PARA REPARTO RESTOS</t>
  </si>
  <si>
    <t>Plazas iniciales incluidas 1</t>
  </si>
  <si>
    <t>A REPARTIR</t>
  </si>
  <si>
    <t>Isla</t>
  </si>
  <si>
    <t>Nº tribunal</t>
  </si>
  <si>
    <t>Totales</t>
  </si>
  <si>
    <t>Número de plazas oposición</t>
  </si>
  <si>
    <t>Falta por repartir</t>
  </si>
  <si>
    <t>Reparto del resto</t>
  </si>
  <si>
    <t>Plazas finales</t>
  </si>
  <si>
    <t>REPARTO PROPORCIONAL PURO</t>
  </si>
  <si>
    <t>REPARTO RETRAYENDO UNICIALMENTE UNA PLAZA POR TRIBUNAL</t>
  </si>
  <si>
    <t>Aprueban  parte A de 1ª prueba</t>
  </si>
  <si>
    <t>Aprueban  parte B de 1ª prueba</t>
  </si>
  <si>
    <t>Aprueban  2º prueba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</si>
</sst>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0" xfId="0" applyFont="1" applyFill="1"/>
    <xf numFmtId="0" fontId="2" fillId="8" borderId="1" xfId="0" applyFont="1" applyFill="1" applyBorder="1" applyAlignment="1">
      <alignment horizontal="left"/>
    </xf>
    <xf numFmtId="0" fontId="1" fillId="8" borderId="0" xfId="0" applyFont="1" applyFill="1" applyAlignment="1">
      <alignment horizontal="center"/>
    </xf>
    <xf numFmtId="0" fontId="2" fillId="8" borderId="0" xfId="0" applyFont="1" applyFill="1" applyAlignment="1">
      <alignment horizontal="left"/>
    </xf>
    <xf numFmtId="0" fontId="1" fillId="8" borderId="1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3" fillId="8" borderId="0" xfId="0" applyFont="1" applyFill="1" applyBorder="1"/>
    <xf numFmtId="0" fontId="3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"/>
  <sheetViews>
    <sheetView tabSelected="1" workbookViewId="0">
      <selection activeCell="F11" sqref="F11"/>
    </sheetView>
  </sheetViews>
  <sheetFormatPr baseColWidth="10" defaultRowHeight="11.25"/>
  <cols>
    <col min="1" max="1" width="3.7109375" style="1" customWidth="1"/>
    <col min="2" max="2" width="4.42578125" style="1" customWidth="1"/>
    <col min="3" max="3" width="14.85546875" style="1" bestFit="1" customWidth="1"/>
    <col min="4" max="4" width="10" style="1" bestFit="1" customWidth="1"/>
    <col min="5" max="5" width="6.7109375" style="1" customWidth="1"/>
    <col min="6" max="6" width="6.85546875" style="1" customWidth="1"/>
    <col min="7" max="7" width="7.5703125" style="1" customWidth="1"/>
    <col min="8" max="9" width="8" style="1" customWidth="1"/>
    <col min="10" max="10" width="9.85546875" style="1" customWidth="1"/>
    <col min="11" max="11" width="6.7109375" style="1" bestFit="1" customWidth="1"/>
    <col min="12" max="12" width="10.7109375" style="1" customWidth="1"/>
    <col min="13" max="14" width="6.7109375" style="1" customWidth="1"/>
    <col min="15" max="15" width="3" style="1" customWidth="1"/>
    <col min="16" max="16" width="10.42578125" style="1" bestFit="1" customWidth="1"/>
    <col min="17" max="17" width="8.28515625" style="1" customWidth="1"/>
    <col min="18" max="18" width="11.42578125" style="1"/>
    <col min="19" max="19" width="6.5703125" style="1" customWidth="1"/>
    <col min="20" max="20" width="5.85546875" style="1" customWidth="1"/>
    <col min="21" max="21" width="5.5703125" style="1" customWidth="1"/>
    <col min="22" max="16384" width="11.42578125" style="1"/>
  </cols>
  <sheetData>
    <row r="1" spans="1:21">
      <c r="A1" s="1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>
      <c r="A2" s="1">
        <v>1</v>
      </c>
      <c r="B2" s="8"/>
      <c r="C2" s="23" t="s">
        <v>15</v>
      </c>
      <c r="D2" s="23"/>
      <c r="E2" s="16">
        <v>83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>
      <c r="A3" s="1">
        <v>2</v>
      </c>
      <c r="B3" s="8"/>
      <c r="C3" s="8"/>
      <c r="D3" s="8"/>
      <c r="E3" s="8"/>
      <c r="F3" s="8"/>
      <c r="G3" s="8"/>
      <c r="H3" s="8"/>
      <c r="I3" s="8"/>
      <c r="J3" s="21" t="s">
        <v>19</v>
      </c>
      <c r="K3" s="21"/>
      <c r="L3" s="21"/>
      <c r="M3" s="21"/>
      <c r="N3" s="21"/>
      <c r="O3" s="8"/>
      <c r="P3" s="22" t="s">
        <v>20</v>
      </c>
      <c r="Q3" s="22"/>
      <c r="R3" s="22"/>
      <c r="S3" s="22"/>
      <c r="T3" s="22"/>
      <c r="U3" s="8"/>
    </row>
    <row r="4" spans="1:21" ht="45">
      <c r="A4" s="1">
        <v>3</v>
      </c>
      <c r="B4" s="5" t="s">
        <v>12</v>
      </c>
      <c r="C4" s="5" t="s">
        <v>13</v>
      </c>
      <c r="D4" s="4" t="s">
        <v>2</v>
      </c>
      <c r="E4" s="2" t="s">
        <v>1</v>
      </c>
      <c r="F4" s="2" t="s">
        <v>4</v>
      </c>
      <c r="G4" s="2" t="s">
        <v>21</v>
      </c>
      <c r="H4" s="2" t="s">
        <v>22</v>
      </c>
      <c r="I4" s="2" t="s">
        <v>23</v>
      </c>
      <c r="J4" s="2" t="s">
        <v>3</v>
      </c>
      <c r="K4" s="2" t="s">
        <v>8</v>
      </c>
      <c r="L4" s="2" t="s">
        <v>9</v>
      </c>
      <c r="M4" s="2" t="s">
        <v>17</v>
      </c>
      <c r="N4" s="2" t="s">
        <v>18</v>
      </c>
      <c r="O4" s="8"/>
      <c r="P4" s="3" t="s">
        <v>7</v>
      </c>
      <c r="Q4" s="3" t="s">
        <v>10</v>
      </c>
      <c r="R4" s="3" t="s">
        <v>9</v>
      </c>
      <c r="S4" s="3" t="s">
        <v>17</v>
      </c>
      <c r="T4" s="3" t="s">
        <v>18</v>
      </c>
      <c r="U4" s="8"/>
    </row>
    <row r="5" spans="1:21">
      <c r="A5" s="1">
        <v>4</v>
      </c>
      <c r="B5" s="7" t="s">
        <v>5</v>
      </c>
      <c r="C5" s="6">
        <v>1</v>
      </c>
      <c r="D5" s="17"/>
      <c r="E5" s="17">
        <v>90</v>
      </c>
      <c r="F5" s="17">
        <v>21</v>
      </c>
      <c r="G5" s="17"/>
      <c r="H5" s="17"/>
      <c r="I5" s="17"/>
      <c r="J5" s="6">
        <f t="shared" ref="J5:J16" si="0">+(E5*E$2)/E$17</f>
        <v>20.298913043478262</v>
      </c>
      <c r="K5" s="7">
        <f t="shared" ref="K5:K16" si="1">ROUNDDOWN((+E5*E$2)/E$17,0)</f>
        <v>20</v>
      </c>
      <c r="L5" s="7">
        <f>+J5-K5</f>
        <v>0.29891304347826164</v>
      </c>
      <c r="M5" s="19"/>
      <c r="N5" s="12">
        <f>+K5+M5</f>
        <v>20</v>
      </c>
      <c r="O5" s="8"/>
      <c r="P5" s="6">
        <f t="shared" ref="P5:P16" si="2">+(E5*(E$2-D$20)/E$17)</f>
        <v>19.320652173913043</v>
      </c>
      <c r="Q5" s="12">
        <f t="shared" ref="Q5:Q16" si="3">IF(ROUNDDOWN((+E5*(E$2-D$20))/E$17,0)&gt;0,ROUNDDOWN((+E5*(E$2-D$20))/E$17,0)+1,0)</f>
        <v>20</v>
      </c>
      <c r="R5" s="7">
        <f>IF(P5&gt;0,+P5-Q5+1,0)</f>
        <v>0.32065217391304301</v>
      </c>
      <c r="S5" s="19"/>
      <c r="T5" s="12">
        <f>+Q5+S5</f>
        <v>20</v>
      </c>
      <c r="U5" s="8"/>
    </row>
    <row r="6" spans="1:21">
      <c r="A6" s="1">
        <v>5</v>
      </c>
      <c r="B6" s="7" t="s">
        <v>5</v>
      </c>
      <c r="C6" s="6">
        <v>2</v>
      </c>
      <c r="D6" s="17"/>
      <c r="E6" s="17">
        <v>98</v>
      </c>
      <c r="F6" s="17">
        <v>31</v>
      </c>
      <c r="G6" s="17"/>
      <c r="H6" s="17"/>
      <c r="I6" s="17"/>
      <c r="J6" s="6">
        <f t="shared" si="0"/>
        <v>22.103260869565219</v>
      </c>
      <c r="K6" s="7">
        <f t="shared" si="1"/>
        <v>22</v>
      </c>
      <c r="L6" s="7">
        <f t="shared" ref="L6:L16" si="4">+J6-K6</f>
        <v>0.10326086956521863</v>
      </c>
      <c r="M6" s="19"/>
      <c r="N6" s="12">
        <f t="shared" ref="N6:N16" si="5">+K6+M6</f>
        <v>22</v>
      </c>
      <c r="O6" s="8"/>
      <c r="P6" s="6">
        <f t="shared" si="2"/>
        <v>21.038043478260871</v>
      </c>
      <c r="Q6" s="12">
        <f t="shared" si="3"/>
        <v>22</v>
      </c>
      <c r="R6" s="7">
        <f t="shared" ref="R6:R16" si="6">IF(P6&gt;0,+P6-Q6+1,0)</f>
        <v>3.8043478260870955E-2</v>
      </c>
      <c r="S6" s="19"/>
      <c r="T6" s="12">
        <f>+Q6+S6</f>
        <v>22</v>
      </c>
      <c r="U6" s="8"/>
    </row>
    <row r="7" spans="1:21">
      <c r="A7" s="1">
        <v>6</v>
      </c>
      <c r="B7" s="7" t="s">
        <v>5</v>
      </c>
      <c r="C7" s="6">
        <v>3</v>
      </c>
      <c r="D7" s="17"/>
      <c r="E7" s="17"/>
      <c r="F7" s="17"/>
      <c r="G7" s="17"/>
      <c r="H7" s="17"/>
      <c r="I7" s="17"/>
      <c r="J7" s="6">
        <f t="shared" si="0"/>
        <v>0</v>
      </c>
      <c r="K7" s="7">
        <f t="shared" si="1"/>
        <v>0</v>
      </c>
      <c r="L7" s="7">
        <f t="shared" si="4"/>
        <v>0</v>
      </c>
      <c r="M7" s="19"/>
      <c r="N7" s="12">
        <f t="shared" si="5"/>
        <v>0</v>
      </c>
      <c r="O7" s="8"/>
      <c r="P7" s="6">
        <f t="shared" si="2"/>
        <v>0</v>
      </c>
      <c r="Q7" s="12">
        <f t="shared" si="3"/>
        <v>0</v>
      </c>
      <c r="R7" s="7">
        <f t="shared" si="6"/>
        <v>0</v>
      </c>
      <c r="S7" s="19"/>
      <c r="T7" s="12">
        <f t="shared" ref="T7:T16" si="7">+Q7+S7</f>
        <v>0</v>
      </c>
      <c r="U7" s="8"/>
    </row>
    <row r="8" spans="1:21">
      <c r="A8" s="1">
        <v>7</v>
      </c>
      <c r="B8" s="7" t="s">
        <v>5</v>
      </c>
      <c r="C8" s="6">
        <v>4</v>
      </c>
      <c r="D8" s="17"/>
      <c r="E8" s="17"/>
      <c r="F8" s="17"/>
      <c r="G8" s="17"/>
      <c r="H8" s="17"/>
      <c r="I8" s="17"/>
      <c r="J8" s="6">
        <f t="shared" si="0"/>
        <v>0</v>
      </c>
      <c r="K8" s="7">
        <f t="shared" si="1"/>
        <v>0</v>
      </c>
      <c r="L8" s="7">
        <f t="shared" si="4"/>
        <v>0</v>
      </c>
      <c r="M8" s="19"/>
      <c r="N8" s="12">
        <f t="shared" si="5"/>
        <v>0</v>
      </c>
      <c r="O8" s="8"/>
      <c r="P8" s="6">
        <f t="shared" si="2"/>
        <v>0</v>
      </c>
      <c r="Q8" s="12">
        <f t="shared" si="3"/>
        <v>0</v>
      </c>
      <c r="R8" s="7">
        <f t="shared" si="6"/>
        <v>0</v>
      </c>
      <c r="S8" s="19"/>
      <c r="T8" s="12">
        <f t="shared" si="7"/>
        <v>0</v>
      </c>
      <c r="U8" s="8"/>
    </row>
    <row r="9" spans="1:21">
      <c r="A9" s="1">
        <v>8</v>
      </c>
      <c r="B9" s="7" t="s">
        <v>5</v>
      </c>
      <c r="C9" s="6">
        <v>5</v>
      </c>
      <c r="D9" s="18"/>
      <c r="E9" s="17"/>
      <c r="F9" s="17"/>
      <c r="G9" s="17"/>
      <c r="H9" s="17"/>
      <c r="I9" s="17"/>
      <c r="J9" s="6">
        <f t="shared" si="0"/>
        <v>0</v>
      </c>
      <c r="K9" s="7">
        <f t="shared" si="1"/>
        <v>0</v>
      </c>
      <c r="L9" s="7">
        <f t="shared" si="4"/>
        <v>0</v>
      </c>
      <c r="M9" s="19"/>
      <c r="N9" s="12">
        <f t="shared" si="5"/>
        <v>0</v>
      </c>
      <c r="O9" s="8"/>
      <c r="P9" s="6">
        <f t="shared" si="2"/>
        <v>0</v>
      </c>
      <c r="Q9" s="12">
        <f t="shared" si="3"/>
        <v>0</v>
      </c>
      <c r="R9" s="7">
        <f t="shared" si="6"/>
        <v>0</v>
      </c>
      <c r="S9" s="19"/>
      <c r="T9" s="12">
        <f t="shared" si="7"/>
        <v>0</v>
      </c>
      <c r="U9" s="8"/>
    </row>
    <row r="10" spans="1:21">
      <c r="A10" s="1">
        <v>9</v>
      </c>
      <c r="B10" s="7" t="s">
        <v>5</v>
      </c>
      <c r="C10" s="6">
        <v>6</v>
      </c>
      <c r="D10" s="18"/>
      <c r="E10" s="17"/>
      <c r="F10" s="17"/>
      <c r="G10" s="17"/>
      <c r="H10" s="17"/>
      <c r="I10" s="17"/>
      <c r="J10" s="6">
        <f t="shared" si="0"/>
        <v>0</v>
      </c>
      <c r="K10" s="7">
        <f t="shared" si="1"/>
        <v>0</v>
      </c>
      <c r="L10" s="7">
        <f t="shared" si="4"/>
        <v>0</v>
      </c>
      <c r="M10" s="19"/>
      <c r="N10" s="12">
        <f t="shared" si="5"/>
        <v>0</v>
      </c>
      <c r="O10" s="8"/>
      <c r="P10" s="6">
        <f t="shared" si="2"/>
        <v>0</v>
      </c>
      <c r="Q10" s="12">
        <f t="shared" si="3"/>
        <v>0</v>
      </c>
      <c r="R10" s="7">
        <f t="shared" si="6"/>
        <v>0</v>
      </c>
      <c r="S10" s="19"/>
      <c r="T10" s="12">
        <f t="shared" si="7"/>
        <v>0</v>
      </c>
      <c r="U10" s="8"/>
    </row>
    <row r="11" spans="1:21">
      <c r="A11" s="1">
        <v>10</v>
      </c>
      <c r="B11" s="7" t="s">
        <v>6</v>
      </c>
      <c r="C11" s="6">
        <v>1</v>
      </c>
      <c r="D11" s="18"/>
      <c r="E11" s="17"/>
      <c r="F11" s="17"/>
      <c r="G11" s="17"/>
      <c r="H11" s="17"/>
      <c r="I11" s="17"/>
      <c r="J11" s="6">
        <f t="shared" si="0"/>
        <v>0</v>
      </c>
      <c r="K11" s="7">
        <f t="shared" si="1"/>
        <v>0</v>
      </c>
      <c r="L11" s="7">
        <f t="shared" si="4"/>
        <v>0</v>
      </c>
      <c r="M11" s="19"/>
      <c r="N11" s="12">
        <f t="shared" si="5"/>
        <v>0</v>
      </c>
      <c r="O11" s="8"/>
      <c r="P11" s="6">
        <f t="shared" si="2"/>
        <v>0</v>
      </c>
      <c r="Q11" s="12">
        <f t="shared" si="3"/>
        <v>0</v>
      </c>
      <c r="R11" s="7">
        <f t="shared" si="6"/>
        <v>0</v>
      </c>
      <c r="S11" s="19"/>
      <c r="T11" s="12">
        <f t="shared" si="7"/>
        <v>0</v>
      </c>
      <c r="U11" s="8"/>
    </row>
    <row r="12" spans="1:21">
      <c r="A12" s="1">
        <v>11</v>
      </c>
      <c r="B12" s="7" t="s">
        <v>6</v>
      </c>
      <c r="C12" s="6">
        <v>2</v>
      </c>
      <c r="D12" s="18"/>
      <c r="E12" s="17">
        <v>90</v>
      </c>
      <c r="F12" s="17">
        <v>32</v>
      </c>
      <c r="G12" s="17"/>
      <c r="H12" s="17"/>
      <c r="I12" s="17"/>
      <c r="J12" s="6">
        <f t="shared" si="0"/>
        <v>20.298913043478262</v>
      </c>
      <c r="K12" s="7">
        <f t="shared" si="1"/>
        <v>20</v>
      </c>
      <c r="L12" s="7">
        <f t="shared" si="4"/>
        <v>0.29891304347826164</v>
      </c>
      <c r="M12" s="19">
        <v>1</v>
      </c>
      <c r="N12" s="12">
        <f t="shared" si="5"/>
        <v>21</v>
      </c>
      <c r="O12" s="8"/>
      <c r="P12" s="6">
        <f t="shared" si="2"/>
        <v>19.320652173913043</v>
      </c>
      <c r="Q12" s="12">
        <f t="shared" si="3"/>
        <v>20</v>
      </c>
      <c r="R12" s="7">
        <f t="shared" si="6"/>
        <v>0.32065217391304301</v>
      </c>
      <c r="S12" s="19">
        <v>1</v>
      </c>
      <c r="T12" s="12">
        <f t="shared" si="7"/>
        <v>21</v>
      </c>
      <c r="U12" s="8"/>
    </row>
    <row r="13" spans="1:21">
      <c r="A13" s="1">
        <v>12</v>
      </c>
      <c r="B13" s="7" t="s">
        <v>6</v>
      </c>
      <c r="C13" s="6">
        <v>3</v>
      </c>
      <c r="D13" s="18"/>
      <c r="E13" s="17">
        <v>90</v>
      </c>
      <c r="F13" s="17">
        <v>22</v>
      </c>
      <c r="G13" s="17"/>
      <c r="H13" s="17"/>
      <c r="I13" s="17"/>
      <c r="J13" s="6">
        <f t="shared" si="0"/>
        <v>20.298913043478262</v>
      </c>
      <c r="K13" s="7">
        <f t="shared" si="1"/>
        <v>20</v>
      </c>
      <c r="L13" s="7">
        <f t="shared" si="4"/>
        <v>0.29891304347826164</v>
      </c>
      <c r="M13" s="19"/>
      <c r="N13" s="12">
        <f t="shared" si="5"/>
        <v>20</v>
      </c>
      <c r="O13" s="8"/>
      <c r="P13" s="6">
        <f t="shared" si="2"/>
        <v>19.320652173913043</v>
      </c>
      <c r="Q13" s="12">
        <f t="shared" si="3"/>
        <v>20</v>
      </c>
      <c r="R13" s="7">
        <f t="shared" si="6"/>
        <v>0.32065217391304301</v>
      </c>
      <c r="S13" s="19"/>
      <c r="T13" s="12">
        <f t="shared" si="7"/>
        <v>20</v>
      </c>
      <c r="U13" s="8"/>
    </row>
    <row r="14" spans="1:21">
      <c r="A14" s="1">
        <v>13</v>
      </c>
      <c r="B14" s="7" t="s">
        <v>6</v>
      </c>
      <c r="C14" s="6">
        <v>4</v>
      </c>
      <c r="D14" s="18"/>
      <c r="E14" s="17"/>
      <c r="F14" s="17"/>
      <c r="G14" s="17"/>
      <c r="H14" s="17"/>
      <c r="I14" s="17"/>
      <c r="J14" s="6">
        <f t="shared" si="0"/>
        <v>0</v>
      </c>
      <c r="K14" s="7">
        <f t="shared" si="1"/>
        <v>0</v>
      </c>
      <c r="L14" s="7">
        <f t="shared" si="4"/>
        <v>0</v>
      </c>
      <c r="M14" s="19"/>
      <c r="N14" s="12">
        <f t="shared" si="5"/>
        <v>0</v>
      </c>
      <c r="O14" s="8"/>
      <c r="P14" s="6">
        <f t="shared" si="2"/>
        <v>0</v>
      </c>
      <c r="Q14" s="12">
        <f t="shared" si="3"/>
        <v>0</v>
      </c>
      <c r="R14" s="7">
        <f t="shared" si="6"/>
        <v>0</v>
      </c>
      <c r="S14" s="19"/>
      <c r="T14" s="12">
        <f t="shared" si="7"/>
        <v>0</v>
      </c>
      <c r="U14" s="8"/>
    </row>
    <row r="15" spans="1:21">
      <c r="A15" s="1">
        <v>14</v>
      </c>
      <c r="B15" s="7" t="s">
        <v>6</v>
      </c>
      <c r="C15" s="6">
        <v>5</v>
      </c>
      <c r="D15" s="18"/>
      <c r="E15" s="17"/>
      <c r="F15" s="17"/>
      <c r="G15" s="17"/>
      <c r="H15" s="17"/>
      <c r="I15" s="17"/>
      <c r="J15" s="6">
        <f t="shared" si="0"/>
        <v>0</v>
      </c>
      <c r="K15" s="7">
        <f t="shared" si="1"/>
        <v>0</v>
      </c>
      <c r="L15" s="7">
        <f t="shared" si="4"/>
        <v>0</v>
      </c>
      <c r="M15" s="19"/>
      <c r="N15" s="12">
        <f t="shared" si="5"/>
        <v>0</v>
      </c>
      <c r="O15" s="8"/>
      <c r="P15" s="6">
        <f t="shared" si="2"/>
        <v>0</v>
      </c>
      <c r="Q15" s="12">
        <f t="shared" si="3"/>
        <v>0</v>
      </c>
      <c r="R15" s="7">
        <f t="shared" si="6"/>
        <v>0</v>
      </c>
      <c r="S15" s="19"/>
      <c r="T15" s="12">
        <f t="shared" si="7"/>
        <v>0</v>
      </c>
      <c r="U15" s="8"/>
    </row>
    <row r="16" spans="1:21">
      <c r="A16" s="1">
        <v>15</v>
      </c>
      <c r="B16" s="7" t="s">
        <v>6</v>
      </c>
      <c r="C16" s="6">
        <v>6</v>
      </c>
      <c r="D16" s="18"/>
      <c r="E16" s="17"/>
      <c r="F16" s="17"/>
      <c r="G16" s="17"/>
      <c r="H16" s="17"/>
      <c r="I16" s="17"/>
      <c r="J16" s="6">
        <f t="shared" si="0"/>
        <v>0</v>
      </c>
      <c r="K16" s="7">
        <f t="shared" si="1"/>
        <v>0</v>
      </c>
      <c r="L16" s="7">
        <f t="shared" si="4"/>
        <v>0</v>
      </c>
      <c r="M16" s="19"/>
      <c r="N16" s="12">
        <f t="shared" si="5"/>
        <v>0</v>
      </c>
      <c r="O16" s="8"/>
      <c r="P16" s="6">
        <f t="shared" si="2"/>
        <v>0</v>
      </c>
      <c r="Q16" s="12">
        <f t="shared" si="3"/>
        <v>0</v>
      </c>
      <c r="R16" s="7">
        <f t="shared" si="6"/>
        <v>0</v>
      </c>
      <c r="S16" s="19"/>
      <c r="T16" s="12">
        <f t="shared" si="7"/>
        <v>0</v>
      </c>
      <c r="U16" s="8"/>
    </row>
    <row r="17" spans="1:21">
      <c r="A17" s="1">
        <v>16</v>
      </c>
      <c r="B17" s="8"/>
      <c r="C17" s="9" t="s">
        <v>14</v>
      </c>
      <c r="D17" s="6">
        <f>SUM(D5:D16)</f>
        <v>0</v>
      </c>
      <c r="E17" s="6">
        <f>SUM(E5:E16)</f>
        <v>368</v>
      </c>
      <c r="F17" s="6">
        <f t="shared" ref="F17:L17" si="8">SUM(F5:F16)</f>
        <v>106</v>
      </c>
      <c r="G17" s="6"/>
      <c r="H17" s="6"/>
      <c r="I17" s="6"/>
      <c r="J17" s="6">
        <f>SUM(J5:J16)</f>
        <v>83.000000000000014</v>
      </c>
      <c r="K17" s="6">
        <f t="shared" si="8"/>
        <v>82</v>
      </c>
      <c r="L17" s="6">
        <f t="shared" si="8"/>
        <v>1.0000000000000036</v>
      </c>
      <c r="M17" s="12">
        <f>SUM(M5:M16)</f>
        <v>1</v>
      </c>
      <c r="N17" s="12">
        <f>SUM(N5:N16)</f>
        <v>83</v>
      </c>
      <c r="O17" s="8"/>
      <c r="P17" s="6">
        <f t="shared" ref="P17" si="9">SUM(P5:P16)</f>
        <v>79</v>
      </c>
      <c r="Q17" s="6">
        <f t="shared" ref="Q17" si="10">SUM(Q5:Q16)</f>
        <v>82</v>
      </c>
      <c r="R17" s="6">
        <f t="shared" ref="R17" si="11">SUM(R5:R16)</f>
        <v>1</v>
      </c>
      <c r="S17" s="12">
        <f>SUM(S5:S16)</f>
        <v>1</v>
      </c>
      <c r="T17" s="12">
        <f>SUM(T5:T16)</f>
        <v>83</v>
      </c>
      <c r="U17" s="8"/>
    </row>
    <row r="18" spans="1:21">
      <c r="A18" s="1">
        <v>17</v>
      </c>
      <c r="B18" s="8"/>
      <c r="C18" s="8"/>
      <c r="D18" s="8"/>
      <c r="E18" s="8"/>
      <c r="F18" s="10"/>
      <c r="G18" s="10"/>
      <c r="H18" s="10"/>
      <c r="I18" s="10"/>
      <c r="J18" s="10"/>
      <c r="K18" s="20" t="s">
        <v>16</v>
      </c>
      <c r="L18" s="20"/>
      <c r="M18" s="15">
        <f>+E2-K17-M17</f>
        <v>0</v>
      </c>
      <c r="N18" s="14"/>
      <c r="O18" s="8"/>
      <c r="P18" s="8"/>
      <c r="Q18" s="20" t="s">
        <v>16</v>
      </c>
      <c r="R18" s="20"/>
      <c r="S18" s="15">
        <f>+E2-Q17-S17</f>
        <v>0</v>
      </c>
      <c r="T18" s="14"/>
      <c r="U18" s="8"/>
    </row>
    <row r="19" spans="1:21">
      <c r="A19" s="1">
        <v>19</v>
      </c>
      <c r="B19" s="8"/>
      <c r="C19" s="11"/>
      <c r="D19" s="8"/>
      <c r="E19" s="10"/>
      <c r="F19" s="10"/>
      <c r="G19" s="10"/>
      <c r="H19" s="10"/>
      <c r="I19" s="1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>
      <c r="A20" s="1">
        <v>20</v>
      </c>
      <c r="B20" s="8"/>
      <c r="C20" s="6" t="s">
        <v>0</v>
      </c>
      <c r="D20" s="12">
        <f>COUNT(E5:E16)</f>
        <v>4</v>
      </c>
      <c r="E20" s="8"/>
      <c r="F20" s="13"/>
      <c r="G20" s="13"/>
      <c r="H20" s="13"/>
      <c r="I20" s="13"/>
      <c r="J20" s="6" t="s">
        <v>11</v>
      </c>
      <c r="K20" s="12">
        <f>+E2-K17</f>
        <v>1</v>
      </c>
      <c r="L20" s="8"/>
      <c r="M20" s="8"/>
      <c r="N20" s="8"/>
      <c r="O20" s="8"/>
      <c r="P20" s="6" t="s">
        <v>11</v>
      </c>
      <c r="Q20" s="12">
        <f>+E2-Q17</f>
        <v>1</v>
      </c>
      <c r="R20" s="8"/>
      <c r="S20" s="8"/>
      <c r="T20" s="8"/>
      <c r="U20" s="8"/>
    </row>
    <row r="21" spans="1:21">
      <c r="A21" s="1">
        <v>21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31" spans="1:21" ht="15">
      <c r="H31"/>
      <c r="I31"/>
    </row>
    <row r="32" spans="1:21" ht="15">
      <c r="H32"/>
      <c r="I32"/>
    </row>
    <row r="33" spans="8:9" ht="15">
      <c r="H33"/>
      <c r="I33"/>
    </row>
  </sheetData>
  <sheetProtection password="CC71" sheet="1" objects="1" scenarios="1" selectLockedCells="1"/>
  <sortState ref="A2:O13">
    <sortCondition ref="B2:B13"/>
    <sortCondition ref="C2:C13"/>
  </sortState>
  <mergeCells count="5">
    <mergeCell ref="K18:L18"/>
    <mergeCell ref="Q18:R18"/>
    <mergeCell ref="J3:N3"/>
    <mergeCell ref="P3:T3"/>
    <mergeCell ref="C2:D2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 DE CANARIAS-INSUCAN - CSIF</dc:creator>
  <cp:lastModifiedBy>DOCENTES DE CANARIAS-INSUCAN - CSIF</cp:lastModifiedBy>
  <dcterms:created xsi:type="dcterms:W3CDTF">2019-02-11T16:09:20Z</dcterms:created>
  <dcterms:modified xsi:type="dcterms:W3CDTF">2019-02-14T00:12:57Z</dcterms:modified>
</cp:coreProperties>
</file>